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27795" windowHeight="11910"/>
  </bookViews>
  <sheets>
    <sheet name="РТ " sheetId="2" r:id="rId1"/>
    <sheet name="РТ с прошлым годом " sheetId="4" r:id="rId2"/>
    <sheet name="КБ " sheetId="3" r:id="rId3"/>
    <sheet name="Лист1" sheetId="5" r:id="rId4"/>
  </sheets>
  <definedNames>
    <definedName name="_xlnm.Print_Area" localSheetId="2">'КБ '!$A$1:$E$33</definedName>
    <definedName name="_xlnm.Print_Area" localSheetId="0">'РТ '!$A$1:$E$28</definedName>
    <definedName name="_xlnm.Print_Area" localSheetId="1">'РТ с прошлым годом '!$A$1:$E$28</definedName>
  </definedNames>
  <calcPr calcId="145621"/>
</workbook>
</file>

<file path=xl/calcChain.xml><?xml version="1.0" encoding="utf-8"?>
<calcChain xmlns="http://schemas.openxmlformats.org/spreadsheetml/2006/main">
  <c r="D19" i="4" l="1"/>
  <c r="C19" i="4"/>
  <c r="E28" i="4"/>
  <c r="E28" i="2" l="1"/>
  <c r="D19" i="2"/>
  <c r="C19" i="2"/>
  <c r="E25" i="2" l="1"/>
  <c r="E11" i="4" l="1"/>
  <c r="E32" i="3" l="1"/>
  <c r="E33" i="3"/>
  <c r="E27" i="4"/>
  <c r="D24" i="3"/>
  <c r="C24" i="3"/>
  <c r="E24" i="2"/>
  <c r="E26" i="2"/>
  <c r="E27" i="2"/>
  <c r="C7" i="3" l="1"/>
  <c r="C6" i="3" l="1"/>
  <c r="C7" i="4" l="1"/>
  <c r="C6" i="4" s="1"/>
  <c r="D7" i="4"/>
  <c r="D6" i="4" s="1"/>
  <c r="E29" i="3" l="1"/>
  <c r="E30" i="3"/>
  <c r="E31" i="3"/>
  <c r="E26" i="3"/>
  <c r="E27" i="3"/>
  <c r="E28" i="3"/>
  <c r="E25" i="3"/>
  <c r="E24" i="3" l="1"/>
  <c r="E24" i="4" l="1"/>
  <c r="E26" i="4"/>
  <c r="E25" i="4"/>
  <c r="E19" i="4" l="1"/>
  <c r="E19" i="2" l="1"/>
  <c r="E20" i="4" l="1"/>
  <c r="E21" i="4"/>
  <c r="E22" i="4"/>
  <c r="E23" i="4"/>
  <c r="E20" i="2"/>
  <c r="E21" i="2"/>
  <c r="E22" i="2"/>
  <c r="E23" i="2"/>
  <c r="D7" i="2"/>
  <c r="D7" i="3"/>
  <c r="D6" i="3" l="1"/>
  <c r="D6" i="2"/>
  <c r="E17" i="2"/>
  <c r="E17" i="4"/>
  <c r="E21" i="3"/>
  <c r="E23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4"/>
  <c r="E9" i="4"/>
  <c r="E10" i="4"/>
  <c r="E12" i="4"/>
  <c r="E13" i="4"/>
  <c r="E14" i="4"/>
  <c r="E15" i="4"/>
  <c r="E16" i="4"/>
  <c r="E18" i="4"/>
  <c r="E8" i="2"/>
  <c r="E9" i="2"/>
  <c r="E10" i="2"/>
  <c r="E11" i="2"/>
  <c r="E12" i="2"/>
  <c r="E13" i="2"/>
  <c r="E14" i="2"/>
  <c r="E15" i="2"/>
  <c r="E16" i="2"/>
  <c r="E18" i="2"/>
  <c r="C7" i="2"/>
  <c r="C6" i="2" s="1"/>
  <c r="E6" i="3" l="1"/>
  <c r="E7" i="4"/>
  <c r="E22" i="3"/>
  <c r="E6" i="4" l="1"/>
  <c r="E7" i="3" l="1"/>
  <c r="E7" i="2" l="1"/>
  <c r="E6" i="2" l="1"/>
</calcChain>
</file>

<file path=xl/sharedStrings.xml><?xml version="1.0" encoding="utf-8"?>
<sst xmlns="http://schemas.openxmlformats.org/spreadsheetml/2006/main" count="135" uniqueCount="65">
  <si>
    <t>тыс. руб.</t>
  </si>
  <si>
    <t>Наименование</t>
  </si>
  <si>
    <t>Налоговые и неналоговые доходы</t>
  </si>
  <si>
    <t>Налог на доходы физических лиц</t>
  </si>
  <si>
    <t>Налог на имущество организаций</t>
  </si>
  <si>
    <t>Налог на игорный бизнес</t>
  </si>
  <si>
    <t>Сборы за пользование объектами животного мира и за пользование объектами водных биологических ресурсов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</si>
  <si>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</si>
  <si>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</si>
  <si>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</si>
  <si>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</si>
  <si>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1 01 01000 00 0000 110</t>
  </si>
  <si>
    <t>1 01 02000 01 0000 110</t>
  </si>
  <si>
    <t>1 03 02000 01 0000 110</t>
  </si>
  <si>
    <t>1 05 01000 00 0000 11</t>
  </si>
  <si>
    <t>1 06 02000 02 0000 110</t>
  </si>
  <si>
    <t>1 06 04000 02 0000 110</t>
  </si>
  <si>
    <t>1 06 05000 02 0000 110</t>
  </si>
  <si>
    <t>1 07 01000 01 0000 110</t>
  </si>
  <si>
    <t>1 07 04000 01 0000 110</t>
  </si>
  <si>
    <t>2 02 01000 00 0000 151</t>
  </si>
  <si>
    <t>2 02 02000 00 0000 151</t>
  </si>
  <si>
    <t>2 02 03000 00 0000 151</t>
  </si>
  <si>
    <t>Иные межбюджетные трансферты</t>
  </si>
  <si>
    <t>2 02 04000 00 0000 151</t>
  </si>
  <si>
    <t>Всего доходов</t>
  </si>
  <si>
    <t>Прочие безвозмездные поступления от других бюджетов бюджетной системы</t>
  </si>
  <si>
    <t>2 02 09000 00 0000 151</t>
  </si>
  <si>
    <t>Единый налог на вмененный доход для отдельных видов деятельности</t>
  </si>
  <si>
    <t>1 05 02000 02 0000 110</t>
  </si>
  <si>
    <t>1 05 01000 00 0000 110</t>
  </si>
  <si>
    <t>Единый сельскохозяйственный налог</t>
  </si>
  <si>
    <t>1 05 03000 01 0000 110</t>
  </si>
  <si>
    <t>Налог, взимаемый в связи с применением патентной системы налогообложения</t>
  </si>
  <si>
    <t>1 05 04000 02 0000 110</t>
  </si>
  <si>
    <t>Налог на имущество физических лиц</t>
  </si>
  <si>
    <t>1 06 01000 00 0000 110</t>
  </si>
  <si>
    <t>Земельный налог</t>
  </si>
  <si>
    <t>1 06 06000 00 0000 110</t>
  </si>
  <si>
    <t xml:space="preserve">Неналоговые доходы </t>
  </si>
  <si>
    <t>Исполнение бюджета Республики Татарстан, %</t>
  </si>
  <si>
    <t>Темп роста доходов бюджета Республики Татарстан, %</t>
  </si>
  <si>
    <t xml:space="preserve">Иные налоговые доходы </t>
  </si>
  <si>
    <t>Неналоговые доходы</t>
  </si>
  <si>
    <t>Код бюджетной классификации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</si>
  <si>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</si>
  <si>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</si>
  <si>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</si>
  <si>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тыс.рублей</t>
  </si>
  <si>
    <t>Темп роста доходов  консолидированного бюджета Республики Татарстан, %</t>
  </si>
  <si>
    <t>Транспортный налог</t>
  </si>
  <si>
    <t>БЕЗВОЗМЕЗДНЫЕ ПОСТУПЛЕНИЯ</t>
  </si>
  <si>
    <t>2 00 00000 00 0000 000</t>
  </si>
  <si>
    <t xml:space="preserve">  2 03 00000 00 0000 000</t>
  </si>
  <si>
    <t xml:space="preserve">  2 04 00000 00 0000 000, 
2 07 00000 00 0000 000, 
2 18 00000 00 0000 000,  
2 19 00000 00 0000 000</t>
  </si>
  <si>
    <t>Прогнозируемые объемы доходов бюджета Республики Татарстан на 2017 год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</si>
  <si>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</si>
  <si>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</si>
  <si>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</si>
  <si>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Безвозмездные поступления от негосударственных организаций</t>
  </si>
  <si>
    <t>1 полугодие 2017 года</t>
  </si>
  <si>
    <t xml:space="preserve">1 полугодие 2016 года </t>
  </si>
  <si>
    <t>Сведения об исполнении консолидированного бюджета Республики Татарстан по доходам в разрезе видов доходов за 1 полугодие 2017 года в сравнении с 1 полугодием 2016 года.</t>
  </si>
  <si>
    <t>Сведения о поступлении доходов в бюджет Республики Татарстан по видам  доходов за 1 полугодие 2017 года в сравнении с 1 полугодием 2016 года</t>
  </si>
  <si>
    <t>Сведения об исполнении бюджета Республики Татарстан по доходам в разрезе видов доходов в сравнении с запланированными  значениями за 1 полугодие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</si>
</sst>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_(* #,##0.00_);_(* \(#,##0.00\);_(* &quot;-&quot;??_);_(@_)"/>
    <numFmt numFmtId="166" formatCode="0.0%"/>
    <numFmt numFmtId="167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8" fillId="0" borderId="0"/>
    <xf numFmtId="165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164" fontId="1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0" fontId="2" fillId="0" borderId="0" xfId="2" applyNumberFormat="1" applyFont="1" applyBorder="1"/>
    <xf numFmtId="0" fontId="2" fillId="0" borderId="0" xfId="0" applyFont="1" applyBorder="1" applyAlignment="1">
      <alignment wrapText="1"/>
    </xf>
    <xf numFmtId="166" fontId="2" fillId="0" borderId="0" xfId="2" applyNumberFormat="1" applyFont="1"/>
    <xf numFmtId="49" fontId="2" fillId="0" borderId="0" xfId="0" applyNumberFormat="1" applyFont="1"/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0" fontId="2" fillId="0" borderId="0" xfId="2" applyNumberFormat="1" applyFont="1" applyFill="1" applyBorder="1"/>
    <xf numFmtId="0" fontId="2" fillId="0" borderId="0" xfId="0" applyFont="1" applyFill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66" fontId="2" fillId="0" borderId="0" xfId="2" applyNumberFormat="1" applyFont="1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/>
    <xf numFmtId="4" fontId="10" fillId="0" borderId="0" xfId="0" applyNumberFormat="1" applyFont="1" applyFill="1" applyBorder="1" applyAlignment="1">
      <alignment horizontal="center" vertical="center"/>
    </xf>
    <xf numFmtId="10" fontId="5" fillId="0" borderId="0" xfId="2" applyNumberFormat="1" applyFont="1" applyBorder="1"/>
    <xf numFmtId="0" fontId="5" fillId="0" borderId="0" xfId="0" applyFont="1"/>
    <xf numFmtId="164" fontId="1" fillId="0" borderId="1" xfId="0" applyNumberFormat="1" applyFont="1" applyFill="1" applyBorder="1" applyAlignment="1">
      <alignment vertical="center" wrapText="1"/>
    </xf>
    <xf numFmtId="167" fontId="1" fillId="0" borderId="1" xfId="1" applyNumberFormat="1" applyFont="1" applyBorder="1" applyAlignment="1">
      <alignment vertical="center"/>
    </xf>
    <xf numFmtId="167" fontId="3" fillId="0" borderId="1" xfId="1" applyNumberFormat="1" applyFont="1" applyBorder="1" applyAlignment="1">
      <alignment vertical="center"/>
    </xf>
    <xf numFmtId="167" fontId="3" fillId="0" borderId="1" xfId="1" applyNumberFormat="1" applyFont="1" applyFill="1" applyBorder="1" applyAlignment="1">
      <alignment vertical="center"/>
    </xf>
    <xf numFmtId="167" fontId="1" fillId="0" borderId="1" xfId="1" applyNumberFormat="1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6" fontId="5" fillId="0" borderId="0" xfId="2" applyNumberFormat="1" applyFont="1"/>
    <xf numFmtId="0" fontId="2" fillId="0" borderId="1" xfId="0" applyFont="1" applyBorder="1"/>
    <xf numFmtId="0" fontId="11" fillId="0" borderId="0" xfId="0" applyFont="1" applyAlignment="1">
      <alignment horizontal="center" vertical="center" wrapText="1"/>
    </xf>
  </cellXfs>
  <cellStyles count="9">
    <cellStyle name="Обычный" xfId="0" builtinId="0"/>
    <cellStyle name="Обычный 2" xfId="4"/>
    <cellStyle name="Обычный 2 2" xfId="6"/>
    <cellStyle name="Обычный 3" xfId="5"/>
    <cellStyle name="Обычный 4" xfId="7"/>
    <cellStyle name="Процентный" xfId="2" builtinId="5"/>
    <cellStyle name="Финансовый" xfId="1" builtinId="3"/>
    <cellStyle name="Финансовый 2" xfId="3"/>
    <cellStyle name="Финансов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="90" zoomScaleNormal="100" zoomScaleSheetLayoutView="90" workbookViewId="0">
      <selection activeCell="F1" sqref="F1:F1048576"/>
    </sheetView>
  </sheetViews>
  <sheetFormatPr defaultRowHeight="15.75" x14ac:dyDescent="0.25"/>
  <cols>
    <col min="1" max="1" width="55.5703125" style="8" customWidth="1"/>
    <col min="2" max="2" width="33.7109375" style="8" hidden="1" customWidth="1"/>
    <col min="3" max="3" width="36.85546875" style="8" customWidth="1"/>
    <col min="4" max="4" width="25.42578125" style="8" customWidth="1"/>
    <col min="5" max="5" width="25.7109375" style="8" customWidth="1"/>
    <col min="6" max="6" width="19.42578125" style="13" customWidth="1"/>
    <col min="7" max="16384" width="9.140625" style="8"/>
  </cols>
  <sheetData>
    <row r="1" spans="1:6" x14ac:dyDescent="0.25">
      <c r="F1" s="20"/>
    </row>
    <row r="2" spans="1:6" ht="45" customHeight="1" x14ac:dyDescent="0.25">
      <c r="A2" s="49" t="s">
        <v>64</v>
      </c>
      <c r="B2" s="49"/>
      <c r="C2" s="49"/>
      <c r="D2" s="49"/>
      <c r="E2" s="49"/>
    </row>
    <row r="4" spans="1:6" x14ac:dyDescent="0.25">
      <c r="C4" s="9"/>
      <c r="D4" s="14"/>
      <c r="E4" s="14" t="s">
        <v>0</v>
      </c>
    </row>
    <row r="5" spans="1:6" ht="47.25" x14ac:dyDescent="0.25">
      <c r="A5" s="3" t="s">
        <v>1</v>
      </c>
      <c r="B5" s="3" t="s">
        <v>44</v>
      </c>
      <c r="C5" s="2" t="s">
        <v>55</v>
      </c>
      <c r="D5" s="3" t="s">
        <v>60</v>
      </c>
      <c r="E5" s="2" t="s">
        <v>40</v>
      </c>
      <c r="F5" s="18"/>
    </row>
    <row r="6" spans="1:6" ht="21" customHeight="1" x14ac:dyDescent="0.3">
      <c r="A6" s="1" t="s">
        <v>25</v>
      </c>
      <c r="B6" s="1"/>
      <c r="C6" s="10">
        <f>C7+C19</f>
        <v>222665759.50000003</v>
      </c>
      <c r="D6" s="10">
        <f>D7+D19</f>
        <v>110673430.12342</v>
      </c>
      <c r="E6" s="38">
        <f t="shared" ref="E6:E16" si="0">D6/C6*100</f>
        <v>49.703838781471916</v>
      </c>
      <c r="F6" s="17"/>
    </row>
    <row r="7" spans="1:6" s="36" customFormat="1" ht="18.75" x14ac:dyDescent="0.3">
      <c r="A7" s="1" t="s">
        <v>2</v>
      </c>
      <c r="B7" s="1"/>
      <c r="C7" s="10">
        <f>SUM(C8:C18)</f>
        <v>193211859.70000002</v>
      </c>
      <c r="D7" s="10">
        <f>SUM(D8:D18)</f>
        <v>98554214.323420003</v>
      </c>
      <c r="E7" s="38">
        <f t="shared" si="0"/>
        <v>51.008366917250882</v>
      </c>
      <c r="F7" s="35"/>
    </row>
    <row r="8" spans="1:6" ht="18.75" x14ac:dyDescent="0.3">
      <c r="A8" s="7" t="s">
        <v>10</v>
      </c>
      <c r="B8" s="5" t="s">
        <v>11</v>
      </c>
      <c r="C8" s="15">
        <v>72100000</v>
      </c>
      <c r="D8" s="15">
        <v>44940311.770439997</v>
      </c>
      <c r="E8" s="39">
        <f t="shared" si="0"/>
        <v>62.330529501303744</v>
      </c>
      <c r="F8" s="17"/>
    </row>
    <row r="9" spans="1:6" ht="18.75" x14ac:dyDescent="0.3">
      <c r="A9" s="7" t="s">
        <v>3</v>
      </c>
      <c r="B9" s="4" t="s">
        <v>12</v>
      </c>
      <c r="C9" s="15">
        <v>47016153</v>
      </c>
      <c r="D9" s="15">
        <v>21800149.17681</v>
      </c>
      <c r="E9" s="39">
        <f t="shared" si="0"/>
        <v>46.367360546937988</v>
      </c>
      <c r="F9" s="17"/>
    </row>
    <row r="10" spans="1:6" ht="75" x14ac:dyDescent="0.3">
      <c r="A10" s="7" t="s">
        <v>9</v>
      </c>
      <c r="B10" s="4" t="s">
        <v>13</v>
      </c>
      <c r="C10" s="15">
        <v>32311100</v>
      </c>
      <c r="D10" s="15">
        <v>13860704.438060001</v>
      </c>
      <c r="E10" s="39">
        <f t="shared" si="0"/>
        <v>42.897655722213116</v>
      </c>
      <c r="F10" s="17"/>
    </row>
    <row r="11" spans="1:6" ht="37.5" x14ac:dyDescent="0.3">
      <c r="A11" s="7" t="s">
        <v>8</v>
      </c>
      <c r="B11" s="4" t="s">
        <v>14</v>
      </c>
      <c r="C11" s="15">
        <v>4040363</v>
      </c>
      <c r="D11" s="15">
        <v>2620574.19098</v>
      </c>
      <c r="E11" s="39">
        <f t="shared" si="0"/>
        <v>64.859870040884942</v>
      </c>
      <c r="F11" s="17"/>
    </row>
    <row r="12" spans="1:6" ht="18.75" x14ac:dyDescent="0.3">
      <c r="A12" s="7" t="s">
        <v>4</v>
      </c>
      <c r="B12" s="5" t="s">
        <v>15</v>
      </c>
      <c r="C12" s="15">
        <v>22014492.399999999</v>
      </c>
      <c r="D12" s="15">
        <v>10542041.60836</v>
      </c>
      <c r="E12" s="39">
        <f t="shared" si="0"/>
        <v>47.886825718316359</v>
      </c>
      <c r="F12" s="17"/>
    </row>
    <row r="13" spans="1:6" ht="18.75" x14ac:dyDescent="0.3">
      <c r="A13" s="7" t="s">
        <v>50</v>
      </c>
      <c r="B13" s="4" t="s">
        <v>16</v>
      </c>
      <c r="C13" s="15">
        <v>3821092.5</v>
      </c>
      <c r="D13" s="15">
        <v>1053444.61891</v>
      </c>
      <c r="E13" s="39">
        <f t="shared" si="0"/>
        <v>27.569199617910321</v>
      </c>
      <c r="F13" s="17"/>
    </row>
    <row r="14" spans="1:6" ht="18.75" x14ac:dyDescent="0.3">
      <c r="A14" s="7" t="s">
        <v>5</v>
      </c>
      <c r="B14" s="5" t="s">
        <v>17</v>
      </c>
      <c r="C14" s="15">
        <v>8108</v>
      </c>
      <c r="D14" s="15">
        <v>4553.1932299999999</v>
      </c>
      <c r="E14" s="39">
        <f t="shared" si="0"/>
        <v>56.15679859398125</v>
      </c>
      <c r="F14" s="17"/>
    </row>
    <row r="15" spans="1:6" ht="18.75" x14ac:dyDescent="0.3">
      <c r="A15" s="7" t="s">
        <v>7</v>
      </c>
      <c r="B15" s="4" t="s">
        <v>18</v>
      </c>
      <c r="C15" s="15">
        <v>5500</v>
      </c>
      <c r="D15" s="15">
        <v>3250.3935499999998</v>
      </c>
      <c r="E15" s="39">
        <f t="shared" si="0"/>
        <v>59.098064545454541</v>
      </c>
      <c r="F15" s="17"/>
    </row>
    <row r="16" spans="1:6" ht="56.25" x14ac:dyDescent="0.3">
      <c r="A16" s="7" t="s">
        <v>6</v>
      </c>
      <c r="B16" s="4" t="s">
        <v>19</v>
      </c>
      <c r="C16" s="15">
        <v>1000</v>
      </c>
      <c r="D16" s="15">
        <v>197.54329000000001</v>
      </c>
      <c r="E16" s="39">
        <f t="shared" si="0"/>
        <v>19.754329000000002</v>
      </c>
      <c r="F16" s="17"/>
    </row>
    <row r="17" spans="1:6" s="26" customFormat="1" ht="18.75" x14ac:dyDescent="0.3">
      <c r="A17" s="22" t="s">
        <v>42</v>
      </c>
      <c r="B17" s="23"/>
      <c r="C17" s="15">
        <v>846700</v>
      </c>
      <c r="D17" s="24">
        <v>453688.88086999999</v>
      </c>
      <c r="E17" s="40">
        <f t="shared" ref="E17" si="1">D17/C17*100</f>
        <v>53.583191315696233</v>
      </c>
      <c r="F17" s="25"/>
    </row>
    <row r="18" spans="1:6" s="26" customFormat="1" ht="18.75" x14ac:dyDescent="0.3">
      <c r="A18" s="27" t="s">
        <v>43</v>
      </c>
      <c r="B18" s="28"/>
      <c r="C18" s="15">
        <v>11047350.800000001</v>
      </c>
      <c r="D18" s="24">
        <v>3275298.5089199999</v>
      </c>
      <c r="E18" s="40">
        <f>D18/C18*100</f>
        <v>29.647818451822854</v>
      </c>
      <c r="F18" s="25"/>
    </row>
    <row r="19" spans="1:6" s="13" customFormat="1" ht="18.75" x14ac:dyDescent="0.25">
      <c r="A19" s="45" t="s">
        <v>51</v>
      </c>
      <c r="B19" s="46" t="s">
        <v>52</v>
      </c>
      <c r="C19" s="37">
        <f>SUM(C20:C28)</f>
        <v>29453899.800000001</v>
      </c>
      <c r="D19" s="37">
        <f>SUM(D20:D28)</f>
        <v>12119215.799999999</v>
      </c>
      <c r="E19" s="41">
        <f>D19/C19*100</f>
        <v>41.146387684798192</v>
      </c>
      <c r="F19" s="17"/>
    </row>
    <row r="20" spans="1:6" ht="37.5" x14ac:dyDescent="0.3">
      <c r="A20" s="12" t="s">
        <v>45</v>
      </c>
      <c r="B20" s="16"/>
      <c r="C20" s="15">
        <v>1011121.2</v>
      </c>
      <c r="D20" s="15">
        <v>505560</v>
      </c>
      <c r="E20" s="39">
        <f t="shared" ref="E20:E25" si="2">D20/C20*100</f>
        <v>49.999940659932754</v>
      </c>
      <c r="F20" s="17"/>
    </row>
    <row r="21" spans="1:6" ht="56.25" x14ac:dyDescent="0.3">
      <c r="A21" s="12" t="s">
        <v>46</v>
      </c>
      <c r="B21" s="16"/>
      <c r="C21" s="15">
        <v>13903585.800000001</v>
      </c>
      <c r="D21" s="15">
        <v>4701626.8</v>
      </c>
      <c r="E21" s="39">
        <f t="shared" si="2"/>
        <v>33.815929700667574</v>
      </c>
      <c r="F21" s="17"/>
    </row>
    <row r="22" spans="1:6" ht="37.5" x14ac:dyDescent="0.3">
      <c r="A22" s="12" t="s">
        <v>47</v>
      </c>
      <c r="B22" s="16"/>
      <c r="C22" s="15">
        <v>7706309</v>
      </c>
      <c r="D22" s="15">
        <v>3726861</v>
      </c>
      <c r="E22" s="39">
        <f t="shared" si="2"/>
        <v>48.361167453835549</v>
      </c>
      <c r="F22" s="17"/>
    </row>
    <row r="23" spans="1:6" ht="18.75" x14ac:dyDescent="0.3">
      <c r="A23" s="12" t="s">
        <v>23</v>
      </c>
      <c r="B23" s="16"/>
      <c r="C23" s="15">
        <v>3794267.8</v>
      </c>
      <c r="D23" s="15">
        <v>2035679.2</v>
      </c>
      <c r="E23" s="39">
        <f t="shared" si="2"/>
        <v>53.651437044058937</v>
      </c>
      <c r="F23" s="17"/>
    </row>
    <row r="24" spans="1:6" ht="37.5" x14ac:dyDescent="0.3">
      <c r="A24" s="12" t="s">
        <v>26</v>
      </c>
      <c r="B24" s="16"/>
      <c r="C24" s="15">
        <v>55.7</v>
      </c>
      <c r="D24" s="15">
        <v>66.900000000000006</v>
      </c>
      <c r="E24" s="39">
        <f t="shared" si="2"/>
        <v>120.10771992818673</v>
      </c>
      <c r="F24" s="17"/>
    </row>
    <row r="25" spans="1:6" s="13" customFormat="1" ht="56.25" hidden="1" x14ac:dyDescent="0.25">
      <c r="A25" s="21" t="s">
        <v>56</v>
      </c>
      <c r="B25" s="32"/>
      <c r="C25" s="11"/>
      <c r="D25" s="15"/>
      <c r="E25" s="39" t="e">
        <f t="shared" si="2"/>
        <v>#DIV/0!</v>
      </c>
      <c r="F25" s="17"/>
    </row>
    <row r="26" spans="1:6" s="13" customFormat="1" ht="37.5" x14ac:dyDescent="0.25">
      <c r="A26" s="21" t="s">
        <v>59</v>
      </c>
      <c r="B26" s="32"/>
      <c r="C26" s="11">
        <v>630239.5</v>
      </c>
      <c r="D26" s="11">
        <v>60337</v>
      </c>
      <c r="E26" s="39">
        <f t="shared" ref="E26:E28" si="3">D26/C26*100</f>
        <v>9.5736620760837745</v>
      </c>
      <c r="F26" s="17"/>
    </row>
    <row r="27" spans="1:6" ht="18.75" x14ac:dyDescent="0.3">
      <c r="A27" s="21" t="s">
        <v>57</v>
      </c>
      <c r="B27" s="6"/>
      <c r="C27" s="11">
        <v>1626150</v>
      </c>
      <c r="D27" s="11">
        <v>163800.70000000001</v>
      </c>
      <c r="E27" s="39">
        <f t="shared" si="3"/>
        <v>10.072914552778036</v>
      </c>
      <c r="F27" s="17"/>
    </row>
    <row r="28" spans="1:6" ht="56.25" x14ac:dyDescent="0.25">
      <c r="A28" s="21" t="s">
        <v>58</v>
      </c>
      <c r="B28" s="48"/>
      <c r="C28" s="11">
        <v>782170.8</v>
      </c>
      <c r="D28" s="11">
        <v>925284.2</v>
      </c>
      <c r="E28" s="39">
        <f t="shared" si="3"/>
        <v>118.29694997563192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zoomScale="90" zoomScaleNormal="100" zoomScaleSheetLayoutView="90" workbookViewId="0">
      <selection activeCell="C11" sqref="C11"/>
    </sheetView>
  </sheetViews>
  <sheetFormatPr defaultRowHeight="15.75" x14ac:dyDescent="0.25"/>
  <cols>
    <col min="1" max="1" width="55.5703125" style="8" customWidth="1"/>
    <col min="2" max="2" width="33.7109375" style="8" hidden="1" customWidth="1"/>
    <col min="3" max="3" width="33.7109375" style="8" customWidth="1"/>
    <col min="4" max="4" width="31.5703125" style="8" customWidth="1"/>
    <col min="5" max="5" width="25.7109375" style="13" customWidth="1"/>
    <col min="6" max="6" width="12.28515625" style="8" customWidth="1"/>
    <col min="7" max="7" width="11.5703125" style="8" customWidth="1"/>
    <col min="8" max="16384" width="9.140625" style="8"/>
  </cols>
  <sheetData>
    <row r="1" spans="1:7" x14ac:dyDescent="0.25">
      <c r="G1" s="20"/>
    </row>
    <row r="2" spans="1:7" ht="45" customHeight="1" x14ac:dyDescent="0.25">
      <c r="A2" s="49" t="s">
        <v>63</v>
      </c>
      <c r="B2" s="49"/>
      <c r="C2" s="49"/>
      <c r="D2" s="49"/>
      <c r="E2" s="49"/>
    </row>
    <row r="4" spans="1:7" x14ac:dyDescent="0.25">
      <c r="E4" s="13" t="s">
        <v>48</v>
      </c>
    </row>
    <row r="5" spans="1:7" ht="47.25" x14ac:dyDescent="0.25">
      <c r="A5" s="3" t="s">
        <v>1</v>
      </c>
      <c r="B5" s="3"/>
      <c r="C5" s="3" t="s">
        <v>61</v>
      </c>
      <c r="D5" s="3" t="s">
        <v>60</v>
      </c>
      <c r="E5" s="2" t="s">
        <v>41</v>
      </c>
      <c r="F5" s="18"/>
      <c r="G5" s="18"/>
    </row>
    <row r="6" spans="1:7" s="36" customFormat="1" ht="21" customHeight="1" x14ac:dyDescent="0.3">
      <c r="A6" s="1" t="s">
        <v>25</v>
      </c>
      <c r="B6" s="1"/>
      <c r="C6" s="10">
        <f>C7+C19</f>
        <v>102774664.40965003</v>
      </c>
      <c r="D6" s="10">
        <f>D7+D19</f>
        <v>110673430.12342</v>
      </c>
      <c r="E6" s="44">
        <f>D6/C6*100</f>
        <v>107.68551837083724</v>
      </c>
      <c r="F6" s="47"/>
      <c r="G6" s="47"/>
    </row>
    <row r="7" spans="1:7" s="36" customFormat="1" ht="18.75" x14ac:dyDescent="0.3">
      <c r="A7" s="1" t="s">
        <v>2</v>
      </c>
      <c r="B7" s="1"/>
      <c r="C7" s="10">
        <f>C8+C9+C10+C11+C12+C13+C14+C15+C16+C17+C18</f>
        <v>90206414.609650031</v>
      </c>
      <c r="D7" s="10">
        <f>D8+D9+D10+D11+D12+D13+D14+D15+D16+D17+D18</f>
        <v>98554214.323420003</v>
      </c>
      <c r="E7" s="44">
        <f t="shared" ref="E7:E24" si="0">D7/C7*100</f>
        <v>109.2541087570029</v>
      </c>
      <c r="F7" s="47"/>
      <c r="G7" s="47"/>
    </row>
    <row r="8" spans="1:7" ht="18.75" x14ac:dyDescent="0.3">
      <c r="A8" s="7" t="s">
        <v>10</v>
      </c>
      <c r="B8" s="5" t="s">
        <v>11</v>
      </c>
      <c r="C8" s="15">
        <v>37031800.00773</v>
      </c>
      <c r="D8" s="15">
        <v>44940311.770439997</v>
      </c>
      <c r="E8" s="42">
        <f t="shared" si="0"/>
        <v>121.35600149347097</v>
      </c>
      <c r="F8" s="19"/>
      <c r="G8" s="19"/>
    </row>
    <row r="9" spans="1:7" ht="18.75" x14ac:dyDescent="0.3">
      <c r="A9" s="7" t="s">
        <v>3</v>
      </c>
      <c r="B9" s="4" t="s">
        <v>12</v>
      </c>
      <c r="C9" s="15">
        <v>20323507.011530001</v>
      </c>
      <c r="D9" s="15">
        <v>21800149.17681</v>
      </c>
      <c r="E9" s="42">
        <f t="shared" si="0"/>
        <v>107.26568581122473</v>
      </c>
      <c r="F9" s="19"/>
      <c r="G9" s="19"/>
    </row>
    <row r="10" spans="1:7" ht="75" x14ac:dyDescent="0.3">
      <c r="A10" s="7" t="s">
        <v>9</v>
      </c>
      <c r="B10" s="4" t="s">
        <v>13</v>
      </c>
      <c r="C10" s="15">
        <v>14612040.478569999</v>
      </c>
      <c r="D10" s="15">
        <v>13860704.438060001</v>
      </c>
      <c r="E10" s="42">
        <f t="shared" si="0"/>
        <v>94.858103208707178</v>
      </c>
      <c r="F10" s="19"/>
      <c r="G10" s="19"/>
    </row>
    <row r="11" spans="1:7" ht="37.5" x14ac:dyDescent="0.3">
      <c r="A11" s="7" t="s">
        <v>8</v>
      </c>
      <c r="B11" s="4" t="s">
        <v>14</v>
      </c>
      <c r="C11" s="15">
        <v>2407487.5679700002</v>
      </c>
      <c r="D11" s="15">
        <v>2620574.19098</v>
      </c>
      <c r="E11" s="42">
        <f>D11/C11*100</f>
        <v>108.85099577854413</v>
      </c>
      <c r="F11" s="19"/>
      <c r="G11" s="19"/>
    </row>
    <row r="12" spans="1:7" ht="18.75" x14ac:dyDescent="0.3">
      <c r="A12" s="7" t="s">
        <v>4</v>
      </c>
      <c r="B12" s="5" t="s">
        <v>15</v>
      </c>
      <c r="C12" s="15">
        <v>10549746.194909999</v>
      </c>
      <c r="D12" s="15">
        <v>10542041.60836</v>
      </c>
      <c r="E12" s="42">
        <f t="shared" si="0"/>
        <v>99.926968986668925</v>
      </c>
      <c r="F12" s="19"/>
      <c r="G12" s="19"/>
    </row>
    <row r="13" spans="1:7" ht="18.75" x14ac:dyDescent="0.3">
      <c r="A13" s="7" t="s">
        <v>50</v>
      </c>
      <c r="B13" s="4" t="s">
        <v>16</v>
      </c>
      <c r="C13" s="15">
        <v>969630.35693999997</v>
      </c>
      <c r="D13" s="15">
        <v>1053444.61891</v>
      </c>
      <c r="E13" s="42">
        <f t="shared" si="0"/>
        <v>108.64393955594632</v>
      </c>
      <c r="F13" s="19"/>
      <c r="G13" s="19"/>
    </row>
    <row r="14" spans="1:7" ht="18.75" x14ac:dyDescent="0.3">
      <c r="A14" s="7" t="s">
        <v>5</v>
      </c>
      <c r="B14" s="5" t="s">
        <v>17</v>
      </c>
      <c r="C14" s="15">
        <v>4236.6626399999996</v>
      </c>
      <c r="D14" s="15">
        <v>4553.1932299999999</v>
      </c>
      <c r="E14" s="42">
        <f t="shared" si="0"/>
        <v>107.47122480349299</v>
      </c>
      <c r="F14" s="19"/>
      <c r="G14" s="19"/>
    </row>
    <row r="15" spans="1:7" ht="18.75" x14ac:dyDescent="0.3">
      <c r="A15" s="7" t="s">
        <v>7</v>
      </c>
      <c r="B15" s="4" t="s">
        <v>18</v>
      </c>
      <c r="C15" s="15">
        <v>2725.4211100000002</v>
      </c>
      <c r="D15" s="15">
        <v>3250.3935499999998</v>
      </c>
      <c r="E15" s="42">
        <f t="shared" si="0"/>
        <v>119.26206699118138</v>
      </c>
      <c r="F15" s="19"/>
      <c r="G15" s="19"/>
    </row>
    <row r="16" spans="1:7" ht="56.25" x14ac:dyDescent="0.3">
      <c r="A16" s="7" t="s">
        <v>6</v>
      </c>
      <c r="B16" s="4" t="s">
        <v>19</v>
      </c>
      <c r="C16" s="15">
        <v>268.70551</v>
      </c>
      <c r="D16" s="15">
        <v>197.54329000000001</v>
      </c>
      <c r="E16" s="42">
        <f t="shared" si="0"/>
        <v>73.516650254027169</v>
      </c>
      <c r="F16" s="19"/>
      <c r="G16" s="19"/>
    </row>
    <row r="17" spans="1:7" s="26" customFormat="1" ht="18.75" x14ac:dyDescent="0.3">
      <c r="A17" s="22" t="s">
        <v>42</v>
      </c>
      <c r="B17" s="23"/>
      <c r="C17" s="15">
        <v>405904.83587000001</v>
      </c>
      <c r="D17" s="11">
        <v>453688.88086999999</v>
      </c>
      <c r="E17" s="43">
        <f t="shared" ref="E17" si="1">D17/C17*100</f>
        <v>111.77222855637619</v>
      </c>
      <c r="F17" s="29"/>
      <c r="G17" s="29"/>
    </row>
    <row r="18" spans="1:7" s="26" customFormat="1" ht="18.75" x14ac:dyDescent="0.3">
      <c r="A18" s="22" t="s">
        <v>39</v>
      </c>
      <c r="B18" s="30"/>
      <c r="C18" s="15">
        <v>3899067.36687</v>
      </c>
      <c r="D18" s="15">
        <v>3275298.5089199999</v>
      </c>
      <c r="E18" s="43">
        <f t="shared" si="0"/>
        <v>84.002101034465213</v>
      </c>
      <c r="F18" s="29"/>
      <c r="G18" s="29"/>
    </row>
    <row r="19" spans="1:7" s="13" customFormat="1" ht="18.75" x14ac:dyDescent="0.25">
      <c r="A19" s="45" t="s">
        <v>51</v>
      </c>
      <c r="B19" s="46" t="s">
        <v>52</v>
      </c>
      <c r="C19" s="37">
        <f>SUM(C20:C28)</f>
        <v>12568249.799999999</v>
      </c>
      <c r="D19" s="37">
        <f>SUM(D20:D28)</f>
        <v>12119215.799999999</v>
      </c>
      <c r="E19" s="44">
        <f t="shared" si="0"/>
        <v>96.427235238433923</v>
      </c>
      <c r="F19" s="19"/>
      <c r="G19" s="19"/>
    </row>
    <row r="20" spans="1:7" s="13" customFormat="1" ht="37.5" x14ac:dyDescent="0.3">
      <c r="A20" s="12" t="s">
        <v>45</v>
      </c>
      <c r="B20" s="16">
        <v>483019.3</v>
      </c>
      <c r="C20" s="15">
        <v>596066.30000000005</v>
      </c>
      <c r="D20" s="15">
        <v>505560</v>
      </c>
      <c r="E20" s="42">
        <f t="shared" si="0"/>
        <v>84.816068279652782</v>
      </c>
      <c r="F20" s="17"/>
      <c r="G20" s="19"/>
    </row>
    <row r="21" spans="1:7" s="13" customFormat="1" ht="56.25" x14ac:dyDescent="0.3">
      <c r="A21" s="12" t="s">
        <v>46</v>
      </c>
      <c r="B21" s="16">
        <v>1070649.3</v>
      </c>
      <c r="C21" s="15">
        <v>5622407.2000000002</v>
      </c>
      <c r="D21" s="15">
        <v>4701626.8</v>
      </c>
      <c r="E21" s="42">
        <f t="shared" si="0"/>
        <v>83.623021825953842</v>
      </c>
      <c r="F21" s="17"/>
      <c r="G21" s="19"/>
    </row>
    <row r="22" spans="1:7" s="13" customFormat="1" ht="37.5" x14ac:dyDescent="0.3">
      <c r="A22" s="12" t="s">
        <v>47</v>
      </c>
      <c r="B22" s="16">
        <v>1891010.3</v>
      </c>
      <c r="C22" s="15">
        <v>4061092</v>
      </c>
      <c r="D22" s="15">
        <v>3726861</v>
      </c>
      <c r="E22" s="42">
        <f t="shared" si="0"/>
        <v>91.769922966532164</v>
      </c>
      <c r="F22" s="17"/>
      <c r="G22" s="19"/>
    </row>
    <row r="23" spans="1:7" s="13" customFormat="1" ht="18.75" x14ac:dyDescent="0.3">
      <c r="A23" s="12" t="s">
        <v>23</v>
      </c>
      <c r="B23" s="16">
        <v>122507.7</v>
      </c>
      <c r="C23" s="15">
        <v>1474985.6</v>
      </c>
      <c r="D23" s="15">
        <v>2035679.2</v>
      </c>
      <c r="E23" s="42">
        <f t="shared" si="0"/>
        <v>138.01349653854246</v>
      </c>
      <c r="F23" s="17"/>
      <c r="G23" s="19"/>
    </row>
    <row r="24" spans="1:7" s="13" customFormat="1" ht="37.5" x14ac:dyDescent="0.3">
      <c r="A24" s="12" t="s">
        <v>26</v>
      </c>
      <c r="B24" s="16">
        <v>32.200000000000003</v>
      </c>
      <c r="C24" s="15">
        <v>65</v>
      </c>
      <c r="D24" s="15">
        <v>66.900000000000006</v>
      </c>
      <c r="E24" s="42">
        <f t="shared" si="0"/>
        <v>102.92307692307693</v>
      </c>
      <c r="F24" s="17"/>
      <c r="G24" s="19"/>
    </row>
    <row r="25" spans="1:7" s="13" customFormat="1" ht="56.25" x14ac:dyDescent="0.25">
      <c r="A25" s="21" t="s">
        <v>56</v>
      </c>
      <c r="B25" s="5">
        <v>387857.5</v>
      </c>
      <c r="C25" s="15">
        <v>387857.5</v>
      </c>
      <c r="D25" s="15"/>
      <c r="E25" s="42">
        <f t="shared" ref="E25:E28" si="2">D25/C25*100</f>
        <v>0</v>
      </c>
      <c r="F25" s="17"/>
      <c r="G25" s="19"/>
    </row>
    <row r="26" spans="1:7" ht="37.5" x14ac:dyDescent="0.25">
      <c r="A26" s="21" t="s">
        <v>59</v>
      </c>
      <c r="B26" s="5"/>
      <c r="C26" s="15"/>
      <c r="D26" s="15">
        <v>60337</v>
      </c>
      <c r="E26" s="42" t="e">
        <f t="shared" si="2"/>
        <v>#DIV/0!</v>
      </c>
      <c r="F26" s="17"/>
      <c r="G26" s="19"/>
    </row>
    <row r="27" spans="1:7" s="13" customFormat="1" ht="18.75" x14ac:dyDescent="0.25">
      <c r="A27" s="21" t="s">
        <v>57</v>
      </c>
      <c r="B27" s="5">
        <v>246361.8</v>
      </c>
      <c r="C27" s="15"/>
      <c r="D27" s="15">
        <v>163800.70000000001</v>
      </c>
      <c r="E27" s="42" t="e">
        <f t="shared" si="2"/>
        <v>#DIV/0!</v>
      </c>
      <c r="F27" s="17"/>
      <c r="G27" s="19"/>
    </row>
    <row r="28" spans="1:7" ht="56.25" x14ac:dyDescent="0.25">
      <c r="A28" s="21" t="s">
        <v>58</v>
      </c>
      <c r="B28" s="48"/>
      <c r="C28" s="15">
        <v>425776.2</v>
      </c>
      <c r="D28" s="15">
        <v>925284.2</v>
      </c>
      <c r="E28" s="42">
        <f t="shared" si="2"/>
        <v>217.31703181154791</v>
      </c>
      <c r="F28" s="17"/>
      <c r="G28" s="19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BreakPreview" zoomScale="90" zoomScaleNormal="100" zoomScaleSheetLayoutView="90" workbookViewId="0">
      <selection activeCell="F1" sqref="F1:G1048576"/>
    </sheetView>
  </sheetViews>
  <sheetFormatPr defaultRowHeight="15.75" x14ac:dyDescent="0.25"/>
  <cols>
    <col min="1" max="1" width="55.5703125" style="8" customWidth="1"/>
    <col min="2" max="2" width="33.7109375" style="8" hidden="1" customWidth="1"/>
    <col min="3" max="3" width="33.7109375" style="8" customWidth="1"/>
    <col min="4" max="4" width="25.42578125" style="8" customWidth="1"/>
    <col min="5" max="5" width="25.7109375" style="13" customWidth="1"/>
    <col min="6" max="7" width="17.42578125" style="13" customWidth="1"/>
    <col min="8" max="16384" width="9.140625" style="8"/>
  </cols>
  <sheetData>
    <row r="1" spans="1:7" x14ac:dyDescent="0.25">
      <c r="G1" s="20"/>
    </row>
    <row r="2" spans="1:7" ht="45" customHeight="1" x14ac:dyDescent="0.25">
      <c r="A2" s="49" t="s">
        <v>62</v>
      </c>
      <c r="B2" s="49"/>
      <c r="C2" s="49"/>
      <c r="D2" s="49"/>
      <c r="E2" s="49"/>
    </row>
    <row r="4" spans="1:7" x14ac:dyDescent="0.25">
      <c r="D4" s="9"/>
      <c r="E4" s="14" t="s">
        <v>0</v>
      </c>
    </row>
    <row r="5" spans="1:7" ht="63" x14ac:dyDescent="0.25">
      <c r="A5" s="3" t="s">
        <v>1</v>
      </c>
      <c r="B5" s="3"/>
      <c r="C5" s="3" t="s">
        <v>61</v>
      </c>
      <c r="D5" s="3" t="s">
        <v>60</v>
      </c>
      <c r="E5" s="2" t="s">
        <v>49</v>
      </c>
      <c r="F5" s="18"/>
      <c r="G5" s="18"/>
    </row>
    <row r="6" spans="1:7" s="13" customFormat="1" ht="21" customHeight="1" x14ac:dyDescent="0.3">
      <c r="A6" s="6" t="s">
        <v>25</v>
      </c>
      <c r="B6" s="6"/>
      <c r="C6" s="15">
        <f>C7+C24</f>
        <v>121327447.28753002</v>
      </c>
      <c r="D6" s="15">
        <f>D7+D24</f>
        <v>130486059.80774</v>
      </c>
      <c r="E6" s="39">
        <f>D6/C6*100</f>
        <v>107.54867321860426</v>
      </c>
      <c r="F6" s="19"/>
      <c r="G6" s="19"/>
    </row>
    <row r="7" spans="1:7" s="13" customFormat="1" ht="18.75" x14ac:dyDescent="0.3">
      <c r="A7" s="6" t="s">
        <v>2</v>
      </c>
      <c r="B7" s="6"/>
      <c r="C7" s="15">
        <f>SUM(C8:C23)</f>
        <v>108814666.28753002</v>
      </c>
      <c r="D7" s="15">
        <f>SUM(D8:D23)</f>
        <v>118937938.70774001</v>
      </c>
      <c r="E7" s="39">
        <f t="shared" ref="E7:E33" si="0">D7/C7*100</f>
        <v>109.30322424870597</v>
      </c>
      <c r="F7" s="19"/>
      <c r="G7" s="19"/>
    </row>
    <row r="8" spans="1:7" ht="18.75" x14ac:dyDescent="0.3">
      <c r="A8" s="7" t="s">
        <v>10</v>
      </c>
      <c r="B8" s="5" t="s">
        <v>11</v>
      </c>
      <c r="C8" s="15">
        <v>37031800.00773</v>
      </c>
      <c r="D8" s="15">
        <v>44940311.770439997</v>
      </c>
      <c r="E8" s="39">
        <f t="shared" si="0"/>
        <v>121.35600149347097</v>
      </c>
      <c r="F8" s="19"/>
      <c r="G8" s="19"/>
    </row>
    <row r="9" spans="1:7" ht="18.75" x14ac:dyDescent="0.3">
      <c r="A9" s="7" t="s">
        <v>3</v>
      </c>
      <c r="B9" s="4" t="s">
        <v>12</v>
      </c>
      <c r="C9" s="15">
        <v>29217020.86019</v>
      </c>
      <c r="D9" s="15">
        <v>31847070.320719998</v>
      </c>
      <c r="E9" s="39">
        <f t="shared" si="0"/>
        <v>109.00177151228175</v>
      </c>
      <c r="F9" s="19"/>
      <c r="G9" s="19"/>
    </row>
    <row r="10" spans="1:7" ht="75" x14ac:dyDescent="0.3">
      <c r="A10" s="7" t="s">
        <v>9</v>
      </c>
      <c r="B10" s="4" t="s">
        <v>13</v>
      </c>
      <c r="C10" s="15">
        <v>15111450.657880001</v>
      </c>
      <c r="D10" s="15">
        <v>14264976.29721</v>
      </c>
      <c r="E10" s="39">
        <f t="shared" si="0"/>
        <v>94.398457303444928</v>
      </c>
      <c r="F10" s="19"/>
      <c r="G10" s="19"/>
    </row>
    <row r="11" spans="1:7" ht="37.5" x14ac:dyDescent="0.3">
      <c r="A11" s="7" t="s">
        <v>8</v>
      </c>
      <c r="B11" s="4" t="s">
        <v>30</v>
      </c>
      <c r="C11" s="15">
        <v>3271946.6891299998</v>
      </c>
      <c r="D11" s="15">
        <v>3761568.2682699999</v>
      </c>
      <c r="E11" s="39">
        <f t="shared" si="0"/>
        <v>114.9642285055136</v>
      </c>
      <c r="F11" s="19"/>
      <c r="G11" s="19"/>
    </row>
    <row r="12" spans="1:7" ht="37.5" x14ac:dyDescent="0.3">
      <c r="A12" s="7" t="s">
        <v>28</v>
      </c>
      <c r="B12" s="4" t="s">
        <v>29</v>
      </c>
      <c r="C12" s="15">
        <v>1014977.31397</v>
      </c>
      <c r="D12" s="15">
        <v>974298.79134999996</v>
      </c>
      <c r="E12" s="39">
        <f t="shared" si="0"/>
        <v>95.992174203294326</v>
      </c>
      <c r="F12" s="19"/>
      <c r="G12" s="19"/>
    </row>
    <row r="13" spans="1:7" ht="18.75" x14ac:dyDescent="0.3">
      <c r="A13" s="7" t="s">
        <v>31</v>
      </c>
      <c r="B13" s="4" t="s">
        <v>32</v>
      </c>
      <c r="C13" s="15">
        <v>62314.741710000002</v>
      </c>
      <c r="D13" s="15">
        <v>73125.862179999996</v>
      </c>
      <c r="E13" s="39">
        <f t="shared" si="0"/>
        <v>117.34921813575465</v>
      </c>
      <c r="F13" s="19"/>
      <c r="G13" s="19"/>
    </row>
    <row r="14" spans="1:7" ht="37.5" x14ac:dyDescent="0.3">
      <c r="A14" s="7" t="s">
        <v>33</v>
      </c>
      <c r="B14" s="4" t="s">
        <v>34</v>
      </c>
      <c r="C14" s="15">
        <v>14071.858490000001</v>
      </c>
      <c r="D14" s="15">
        <v>21099.957299999998</v>
      </c>
      <c r="E14" s="39">
        <f t="shared" si="0"/>
        <v>149.9443539387099</v>
      </c>
      <c r="F14" s="19"/>
      <c r="G14" s="19"/>
    </row>
    <row r="15" spans="1:7" ht="18.75" x14ac:dyDescent="0.3">
      <c r="A15" s="7" t="s">
        <v>35</v>
      </c>
      <c r="B15" s="4" t="s">
        <v>36</v>
      </c>
      <c r="C15" s="15">
        <v>41051.832719999999</v>
      </c>
      <c r="D15" s="15">
        <v>84869.507379999995</v>
      </c>
      <c r="E15" s="39">
        <f t="shared" si="0"/>
        <v>206.73743839614866</v>
      </c>
      <c r="F15" s="19"/>
      <c r="G15" s="19"/>
    </row>
    <row r="16" spans="1:7" ht="18.75" x14ac:dyDescent="0.3">
      <c r="A16" s="7" t="s">
        <v>4</v>
      </c>
      <c r="B16" s="5" t="s">
        <v>15</v>
      </c>
      <c r="C16" s="15">
        <v>10549746.194909999</v>
      </c>
      <c r="D16" s="15">
        <v>10542041.60836</v>
      </c>
      <c r="E16" s="39">
        <f t="shared" si="0"/>
        <v>99.926968986668925</v>
      </c>
      <c r="F16" s="19"/>
      <c r="G16" s="19"/>
    </row>
    <row r="17" spans="1:7" ht="18.75" x14ac:dyDescent="0.3">
      <c r="A17" s="7" t="s">
        <v>50</v>
      </c>
      <c r="B17" s="4" t="s">
        <v>16</v>
      </c>
      <c r="C17" s="15">
        <v>969630.35693999997</v>
      </c>
      <c r="D17" s="15">
        <v>1053444.61891</v>
      </c>
      <c r="E17" s="39">
        <f t="shared" si="0"/>
        <v>108.64393955594632</v>
      </c>
      <c r="F17" s="19"/>
      <c r="G17" s="19"/>
    </row>
    <row r="18" spans="1:7" ht="18.75" x14ac:dyDescent="0.3">
      <c r="A18" s="7" t="s">
        <v>5</v>
      </c>
      <c r="B18" s="5" t="s">
        <v>17</v>
      </c>
      <c r="C18" s="15">
        <v>8473.3253100000002</v>
      </c>
      <c r="D18" s="15">
        <v>9106.3864699999995</v>
      </c>
      <c r="E18" s="39">
        <f t="shared" si="0"/>
        <v>107.47122454100608</v>
      </c>
      <c r="F18" s="19"/>
      <c r="G18" s="19"/>
    </row>
    <row r="19" spans="1:7" ht="18.75" x14ac:dyDescent="0.3">
      <c r="A19" s="7" t="s">
        <v>37</v>
      </c>
      <c r="B19" s="5" t="s">
        <v>38</v>
      </c>
      <c r="C19" s="15">
        <v>3559232.5151800001</v>
      </c>
      <c r="D19" s="15">
        <v>3789898.7230799999</v>
      </c>
      <c r="E19" s="39">
        <f t="shared" si="0"/>
        <v>106.48078502644086</v>
      </c>
      <c r="F19" s="19"/>
      <c r="G19" s="19"/>
    </row>
    <row r="20" spans="1:7" ht="18.75" x14ac:dyDescent="0.3">
      <c r="A20" s="7" t="s">
        <v>7</v>
      </c>
      <c r="B20" s="4" t="s">
        <v>18</v>
      </c>
      <c r="C20" s="15">
        <v>21920.437379999999</v>
      </c>
      <c r="D20" s="15">
        <v>25719.16849</v>
      </c>
      <c r="E20" s="39">
        <f t="shared" si="0"/>
        <v>117.32963190536485</v>
      </c>
      <c r="F20" s="19"/>
      <c r="G20" s="19"/>
    </row>
    <row r="21" spans="1:7" ht="56.25" x14ac:dyDescent="0.3">
      <c r="A21" s="7" t="s">
        <v>6</v>
      </c>
      <c r="B21" s="4" t="s">
        <v>19</v>
      </c>
      <c r="C21" s="15">
        <v>268.70551</v>
      </c>
      <c r="D21" s="15">
        <v>197.54329000000001</v>
      </c>
      <c r="E21" s="39">
        <f t="shared" si="0"/>
        <v>73.516650254027169</v>
      </c>
      <c r="F21" s="19"/>
      <c r="G21" s="19"/>
    </row>
    <row r="22" spans="1:7" s="26" customFormat="1" ht="18.75" x14ac:dyDescent="0.3">
      <c r="A22" s="22" t="s">
        <v>42</v>
      </c>
      <c r="B22" s="23"/>
      <c r="C22" s="15">
        <v>675714.70395999996</v>
      </c>
      <c r="D22" s="11">
        <v>689388.80174000002</v>
      </c>
      <c r="E22" s="40">
        <f t="shared" si="0"/>
        <v>102.02364958167456</v>
      </c>
      <c r="F22" s="19"/>
      <c r="G22" s="19"/>
    </row>
    <row r="23" spans="1:7" s="26" customFormat="1" ht="18.75" x14ac:dyDescent="0.3">
      <c r="A23" s="22" t="s">
        <v>39</v>
      </c>
      <c r="B23" s="31"/>
      <c r="C23" s="15">
        <v>7265046.0865200004</v>
      </c>
      <c r="D23" s="24">
        <v>6860821.0825500004</v>
      </c>
      <c r="E23" s="40">
        <f t="shared" si="0"/>
        <v>94.436029735309972</v>
      </c>
      <c r="F23" s="19"/>
      <c r="G23" s="19"/>
    </row>
    <row r="24" spans="1:7" s="13" customFormat="1" ht="18.75" x14ac:dyDescent="0.25">
      <c r="A24" s="45" t="s">
        <v>51</v>
      </c>
      <c r="B24" s="46" t="s">
        <v>52</v>
      </c>
      <c r="C24" s="37">
        <f>SUM(C25:C33)</f>
        <v>12512781</v>
      </c>
      <c r="D24" s="37">
        <f>SUM(D25:D33)</f>
        <v>11548121.100000001</v>
      </c>
      <c r="E24" s="38">
        <f t="shared" si="0"/>
        <v>92.290603503729514</v>
      </c>
      <c r="F24" s="19"/>
      <c r="G24" s="19"/>
    </row>
    <row r="25" spans="1:7" s="13" customFormat="1" ht="37.5" x14ac:dyDescent="0.3">
      <c r="A25" s="12" t="s">
        <v>45</v>
      </c>
      <c r="B25" s="16" t="s">
        <v>20</v>
      </c>
      <c r="C25" s="15">
        <v>596066.30000000005</v>
      </c>
      <c r="D25" s="15">
        <v>505560</v>
      </c>
      <c r="E25" s="39">
        <f t="shared" si="0"/>
        <v>84.816068279652782</v>
      </c>
      <c r="F25" s="19"/>
      <c r="G25" s="19"/>
    </row>
    <row r="26" spans="1:7" s="13" customFormat="1" ht="56.25" x14ac:dyDescent="0.3">
      <c r="A26" s="12" t="s">
        <v>46</v>
      </c>
      <c r="B26" s="16" t="s">
        <v>21</v>
      </c>
      <c r="C26" s="15">
        <v>5557484.4000000004</v>
      </c>
      <c r="D26" s="15">
        <v>4659508.3</v>
      </c>
      <c r="E26" s="39">
        <f t="shared" si="0"/>
        <v>83.84204011440859</v>
      </c>
      <c r="F26" s="19"/>
      <c r="G26" s="19"/>
    </row>
    <row r="27" spans="1:7" s="13" customFormat="1" ht="37.5" x14ac:dyDescent="0.3">
      <c r="A27" s="12" t="s">
        <v>47</v>
      </c>
      <c r="B27" s="16" t="s">
        <v>22</v>
      </c>
      <c r="C27" s="15">
        <v>4061092</v>
      </c>
      <c r="D27" s="15">
        <v>3726861</v>
      </c>
      <c r="E27" s="39">
        <f t="shared" si="0"/>
        <v>91.769922966532164</v>
      </c>
      <c r="F27" s="19"/>
      <c r="G27" s="19"/>
    </row>
    <row r="28" spans="1:7" s="13" customFormat="1" ht="18.75" x14ac:dyDescent="0.3">
      <c r="A28" s="12" t="s">
        <v>23</v>
      </c>
      <c r="B28" s="16" t="s">
        <v>24</v>
      </c>
      <c r="C28" s="15">
        <v>1474985.6</v>
      </c>
      <c r="D28" s="15">
        <v>2035679.2</v>
      </c>
      <c r="E28" s="39">
        <f t="shared" si="0"/>
        <v>138.01349653854246</v>
      </c>
      <c r="F28" s="19"/>
      <c r="G28" s="19"/>
    </row>
    <row r="29" spans="1:7" s="13" customFormat="1" ht="37.5" x14ac:dyDescent="0.3">
      <c r="A29" s="12" t="s">
        <v>26</v>
      </c>
      <c r="B29" s="16" t="s">
        <v>27</v>
      </c>
      <c r="C29" s="15">
        <v>65</v>
      </c>
      <c r="D29" s="15">
        <v>66.900000000000006</v>
      </c>
      <c r="E29" s="39">
        <f t="shared" si="0"/>
        <v>102.92307692307693</v>
      </c>
      <c r="F29" s="19"/>
      <c r="G29" s="19"/>
    </row>
    <row r="30" spans="1:7" s="13" customFormat="1" ht="56.25" x14ac:dyDescent="0.25">
      <c r="A30" s="21" t="s">
        <v>56</v>
      </c>
      <c r="B30" s="5" t="s">
        <v>53</v>
      </c>
      <c r="C30" s="15">
        <v>387857.5</v>
      </c>
      <c r="D30" s="15"/>
      <c r="E30" s="39">
        <f t="shared" si="0"/>
        <v>0</v>
      </c>
      <c r="F30" s="19"/>
      <c r="G30" s="19"/>
    </row>
    <row r="31" spans="1:7" s="13" customFormat="1" ht="75" x14ac:dyDescent="0.25">
      <c r="A31" s="21" t="s">
        <v>59</v>
      </c>
      <c r="B31" s="5" t="s">
        <v>54</v>
      </c>
      <c r="C31" s="15">
        <v>1589.4</v>
      </c>
      <c r="D31" s="15">
        <v>63537.8</v>
      </c>
      <c r="E31" s="39">
        <f t="shared" si="0"/>
        <v>3997.5965773247763</v>
      </c>
      <c r="F31" s="19"/>
      <c r="G31" s="19"/>
    </row>
    <row r="32" spans="1:7" s="13" customFormat="1" ht="18.75" x14ac:dyDescent="0.25">
      <c r="A32" s="21" t="s">
        <v>57</v>
      </c>
      <c r="B32" s="5"/>
      <c r="C32" s="15">
        <v>145751</v>
      </c>
      <c r="D32" s="15">
        <v>352183.5</v>
      </c>
      <c r="E32" s="39">
        <f t="shared" si="0"/>
        <v>241.63367661285344</v>
      </c>
      <c r="F32" s="19"/>
      <c r="G32" s="19"/>
    </row>
    <row r="33" spans="1:7" ht="56.25" x14ac:dyDescent="0.3">
      <c r="A33" s="21" t="s">
        <v>58</v>
      </c>
      <c r="B33" s="6"/>
      <c r="C33" s="15">
        <v>287889.8</v>
      </c>
      <c r="D33" s="15">
        <v>204724.4</v>
      </c>
      <c r="E33" s="39">
        <f t="shared" si="0"/>
        <v>71.112071355081014</v>
      </c>
      <c r="F33" s="19"/>
      <c r="G33" s="19"/>
    </row>
    <row r="35" spans="1:7" x14ac:dyDescent="0.25">
      <c r="C35" s="33"/>
      <c r="D35" s="33"/>
    </row>
    <row r="36" spans="1:7" x14ac:dyDescent="0.25">
      <c r="C36" s="33"/>
      <c r="D36" s="33"/>
    </row>
    <row r="37" spans="1:7" x14ac:dyDescent="0.25">
      <c r="C37" s="34"/>
      <c r="D37" s="34"/>
    </row>
    <row r="38" spans="1:7" x14ac:dyDescent="0.25">
      <c r="C38" s="33"/>
      <c r="D38" s="3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РТ </vt:lpstr>
      <vt:lpstr>РТ с прошлым годом </vt:lpstr>
      <vt:lpstr>КБ </vt:lpstr>
      <vt:lpstr>Лист1</vt:lpstr>
      <vt:lpstr>'КБ '!Область_печати</vt:lpstr>
      <vt:lpstr>'РТ '!Область_печати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cp:lastPrinted>2017-08-25T13:13:40Z</cp:lastPrinted>
  <dcterms:created xsi:type="dcterms:W3CDTF">2016-04-22T10:00:05Z</dcterms:created>
  <dcterms:modified xsi:type="dcterms:W3CDTF">2017-09-01T11:08:22Z</dcterms:modified>
</cp:coreProperties>
</file>