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0" windowWidth="27795" windowHeight="11670"/>
  </bookViews>
  <sheets>
    <sheet name="Лист1 (4)" sheetId="8" r:id="rId1"/>
  </sheets>
  <definedNames>
    <definedName name="_xlnm.Print_Area" localSheetId="0">'Лист1 (4)'!$A$1:$H$31</definedName>
  </definedNames>
  <calcPr calcId="145621"/>
</workbook>
</file>

<file path=xl/calcChain.xml><?xml version="1.0" encoding="utf-8"?>
<calcChain xmlns="http://schemas.openxmlformats.org/spreadsheetml/2006/main">
  <c r="G21" i="8" l="1"/>
  <c r="E21" i="8"/>
  <c r="F26" i="8"/>
  <c r="B21" i="8"/>
  <c r="C21" i="8"/>
  <c r="D21" i="8"/>
  <c r="D7" i="8" l="1"/>
  <c r="D9" i="8"/>
  <c r="C7" i="8"/>
  <c r="C9" i="8"/>
  <c r="H31" i="8" l="1"/>
  <c r="G31" i="8"/>
  <c r="F28" i="8"/>
  <c r="F29" i="8"/>
  <c r="F30" i="8"/>
  <c r="F31" i="8"/>
  <c r="E31" i="8"/>
  <c r="E18" i="8" l="1"/>
  <c r="F18" i="8"/>
  <c r="G18" i="8"/>
  <c r="H18" i="8"/>
  <c r="F22" i="8" l="1"/>
  <c r="H23" i="8" l="1"/>
  <c r="H24" i="8"/>
  <c r="H25" i="8"/>
  <c r="H26" i="8"/>
  <c r="H27" i="8"/>
  <c r="H28" i="8"/>
  <c r="H29" i="8"/>
  <c r="H22" i="8"/>
  <c r="F23" i="8"/>
  <c r="F24" i="8"/>
  <c r="F25" i="8"/>
  <c r="F27" i="8"/>
  <c r="G23" i="8"/>
  <c r="G24" i="8"/>
  <c r="G25" i="8"/>
  <c r="G26" i="8"/>
  <c r="G27" i="8"/>
  <c r="G28" i="8"/>
  <c r="G29" i="8"/>
  <c r="G22" i="8"/>
  <c r="E23" i="8"/>
  <c r="E24" i="8"/>
  <c r="E25" i="8"/>
  <c r="E26" i="8"/>
  <c r="E27" i="8"/>
  <c r="E28" i="8"/>
  <c r="E29" i="8"/>
  <c r="E22" i="8"/>
  <c r="E20" i="8"/>
  <c r="H30" i="8" l="1"/>
  <c r="G30" i="8"/>
  <c r="E30" i="8"/>
  <c r="H21" i="8" l="1"/>
  <c r="F21" i="8"/>
  <c r="B9" i="8"/>
  <c r="F10" i="8" l="1"/>
  <c r="F11" i="8"/>
  <c r="F12" i="8"/>
  <c r="F13" i="8"/>
  <c r="F14" i="8"/>
  <c r="F15" i="8"/>
  <c r="F16" i="8"/>
  <c r="F17" i="8"/>
  <c r="F19" i="8"/>
  <c r="F20" i="8"/>
  <c r="E11" i="8"/>
  <c r="E12" i="8"/>
  <c r="E13" i="8"/>
  <c r="E14" i="8"/>
  <c r="E15" i="8"/>
  <c r="E16" i="8"/>
  <c r="E17" i="8"/>
  <c r="E19" i="8"/>
  <c r="E10" i="8"/>
  <c r="E9" i="8" l="1"/>
  <c r="E7" i="8" s="1"/>
  <c r="B7" i="8"/>
  <c r="H10" i="8"/>
  <c r="H11" i="8"/>
  <c r="H12" i="8"/>
  <c r="H13" i="8"/>
  <c r="H14" i="8"/>
  <c r="H15" i="8"/>
  <c r="H16" i="8"/>
  <c r="H17" i="8"/>
  <c r="H19" i="8"/>
  <c r="H20" i="8"/>
  <c r="G11" i="8"/>
  <c r="G12" i="8"/>
  <c r="G13" i="8"/>
  <c r="G14" i="8"/>
  <c r="G15" i="8"/>
  <c r="G16" i="8"/>
  <c r="G17" i="8"/>
  <c r="G19" i="8"/>
  <c r="G20" i="8"/>
  <c r="G10" i="8"/>
  <c r="H9" i="8" l="1"/>
  <c r="F9" i="8"/>
  <c r="G9" i="8"/>
  <c r="G7" i="8" s="1"/>
</calcChain>
</file>

<file path=xl/sharedStrings.xml><?xml version="1.0" encoding="utf-8"?>
<sst xmlns="http://schemas.openxmlformats.org/spreadsheetml/2006/main" count="36" uniqueCount="34">
  <si>
    <t>Налог на доходы физических лиц</t>
  </si>
  <si>
    <t>Налог на имущество организаций</t>
  </si>
  <si>
    <t>Налог на игорный бизнес</t>
  </si>
  <si>
    <t>Налоговые и неналоговые доходы</t>
  </si>
  <si>
    <t>тыс. руб.</t>
  </si>
  <si>
    <t>Доходы всего</t>
  </si>
  <si>
    <t>Безвозмездные поступления</t>
  </si>
  <si>
    <t>Наименование</t>
  </si>
  <si>
    <t>Исполнено с начала года</t>
  </si>
  <si>
    <t>Налог на добычу полезных ископаемых</t>
  </si>
  <si>
    <t>Налог, взимаемый в связи с применением упрощенной системы налогообложения</t>
  </si>
  <si>
    <t>Транспортный налог</t>
  </si>
  <si>
    <t xml:space="preserve">Акцизы по подакцизным товарам (продукции), производимым на территории Российской Федерации
</t>
  </si>
  <si>
    <t>Налог на прибыль организаций</t>
  </si>
  <si>
    <t>Иные налоговые доходы</t>
  </si>
  <si>
    <t>Неналоговые доходы</t>
  </si>
  <si>
    <t xml:space="preserve">(+,-) </t>
  </si>
  <si>
    <t>%</t>
  </si>
  <si>
    <t xml:space="preserve">Отклонение между фактическими  поступлениями и уточненным  планом </t>
  </si>
  <si>
    <t>Отклонение между фактическими  поступлениями и  первоначально утвержденным  планом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</si>
  <si>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</si>
  <si>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</si>
  <si>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</si>
  <si>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</si>
  <si>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 от других бюджетов бюджетной системы</t>
  </si>
  <si>
    <t>Безвозмездные поступления от государственных (муниципальных) организаций</t>
  </si>
  <si>
    <t xml:space="preserve">Безвозмездные поступления от негосударственных организаций </t>
  </si>
  <si>
    <t>Прочие безвозмездные поступления</t>
  </si>
  <si>
    <t>Возвраты остатков субсидий, субвенций и иных межбюджетных трансфертов, имеющих целевое назначение, прошлых лет</t>
  </si>
  <si>
    <t>Сборы за пользование объектами животного мира и за пользование объектами водных биологических ресурсов</t>
  </si>
  <si>
    <t>Сведения о фактических поступлениях доходов по видам доходов в сравнении с первоначально утвержденными  законом о бюджете значениями и с уточненными значениями   с учетом внесенных изменений в соответствии с проектом Закона Республики Татарстан "Об исполнении бюджета Республики Татарстан за  2017 год"</t>
  </si>
  <si>
    <t>Первоначальный план на 2017 год</t>
  </si>
  <si>
    <t>Уточненный план на 2017 год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</si>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</sst>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164" fontId="3" fillId="0" borderId="1" xfId="0" applyNumberFormat="1" applyFont="1" applyBorder="1"/>
    <xf numFmtId="164" fontId="3" fillId="0" borderId="1" xfId="0" applyNumberFormat="1" applyFont="1" applyFill="1" applyBorder="1"/>
    <xf numFmtId="0" fontId="1" fillId="0" borderId="1" xfId="0" applyFont="1" applyBorder="1" applyAlignment="1">
      <alignment wrapText="1"/>
    </xf>
    <xf numFmtId="0" fontId="4" fillId="0" borderId="1" xfId="0" applyFont="1" applyFill="1" applyBorder="1" applyAlignment="1">
      <alignment wrapText="1"/>
    </xf>
    <xf numFmtId="164" fontId="4" fillId="0" borderId="1" xfId="0" applyNumberFormat="1" applyFont="1" applyFill="1" applyBorder="1"/>
    <xf numFmtId="164" fontId="4" fillId="0" borderId="1" xfId="0" applyNumberFormat="1" applyFont="1" applyBorder="1"/>
    <xf numFmtId="0" fontId="4" fillId="0" borderId="1" xfId="0" applyFont="1" applyBorder="1"/>
    <xf numFmtId="0" fontId="5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1"/>
  <sheetViews>
    <sheetView tabSelected="1" view="pageBreakPreview" topLeftCell="A7" zoomScale="90" zoomScaleNormal="100" zoomScaleSheetLayoutView="90" workbookViewId="0">
      <selection activeCell="L25" sqref="L25:L26"/>
    </sheetView>
  </sheetViews>
  <sheetFormatPr defaultRowHeight="15" x14ac:dyDescent="0.25"/>
  <cols>
    <col min="1" max="1" width="59.5703125" style="1" customWidth="1"/>
    <col min="2" max="2" width="24" style="1" customWidth="1"/>
    <col min="3" max="3" width="21.85546875" style="1" customWidth="1"/>
    <col min="4" max="4" width="25.28515625" style="1" customWidth="1"/>
    <col min="5" max="5" width="19.42578125" style="1" customWidth="1"/>
    <col min="6" max="6" width="13.28515625" style="1" customWidth="1"/>
    <col min="7" max="7" width="18.5703125" style="1" customWidth="1"/>
    <col min="8" max="8" width="12.85546875" style="1" customWidth="1"/>
    <col min="9" max="10" width="9.140625" style="1"/>
    <col min="11" max="11" width="11.5703125" style="1" bestFit="1" customWidth="1"/>
    <col min="12" max="16384" width="9.140625" style="1"/>
  </cols>
  <sheetData>
    <row r="2" spans="1:8" ht="64.5" customHeight="1" x14ac:dyDescent="0.25">
      <c r="A2" s="15" t="s">
        <v>30</v>
      </c>
      <c r="B2" s="15"/>
      <c r="C2" s="15"/>
      <c r="D2" s="15"/>
      <c r="E2" s="15"/>
      <c r="F2" s="15"/>
      <c r="G2" s="15"/>
      <c r="H2" s="15"/>
    </row>
    <row r="4" spans="1:8" x14ac:dyDescent="0.25">
      <c r="E4" s="2"/>
      <c r="F4" s="2"/>
      <c r="G4" s="2"/>
      <c r="H4" s="2" t="s">
        <v>4</v>
      </c>
    </row>
    <row r="5" spans="1:8" ht="48" customHeight="1" x14ac:dyDescent="0.25">
      <c r="A5" s="3" t="s">
        <v>7</v>
      </c>
      <c r="B5" s="4" t="s">
        <v>31</v>
      </c>
      <c r="C5" s="4" t="s">
        <v>32</v>
      </c>
      <c r="D5" s="4" t="s">
        <v>8</v>
      </c>
      <c r="E5" s="16" t="s">
        <v>19</v>
      </c>
      <c r="F5" s="17"/>
      <c r="G5" s="16" t="s">
        <v>18</v>
      </c>
      <c r="H5" s="17"/>
    </row>
    <row r="6" spans="1:8" x14ac:dyDescent="0.25">
      <c r="A6" s="3"/>
      <c r="B6" s="4"/>
      <c r="C6" s="4"/>
      <c r="D6" s="4"/>
      <c r="E6" s="4" t="s">
        <v>16</v>
      </c>
      <c r="F6" s="4" t="s">
        <v>17</v>
      </c>
      <c r="G6" s="4" t="s">
        <v>16</v>
      </c>
      <c r="H6" s="4" t="s">
        <v>17</v>
      </c>
    </row>
    <row r="7" spans="1:8" ht="18.75" x14ac:dyDescent="0.3">
      <c r="A7" s="5" t="s">
        <v>5</v>
      </c>
      <c r="B7" s="11">
        <f t="shared" ref="B7:D7" si="0">B9+B21</f>
        <v>178069764.80000001</v>
      </c>
      <c r="C7" s="11">
        <f>C9+C21</f>
        <v>235792453.80000001</v>
      </c>
      <c r="D7" s="11">
        <f>D9+D21</f>
        <v>244267721.00894001</v>
      </c>
      <c r="E7" s="11">
        <f>E9+E21</f>
        <v>66197956.208940014</v>
      </c>
      <c r="F7" s="11">
        <v>136.57330718431456</v>
      </c>
      <c r="G7" s="11">
        <f>G9+G21</f>
        <v>8475267.2089400142</v>
      </c>
      <c r="H7" s="11">
        <v>101.25893149551892</v>
      </c>
    </row>
    <row r="8" spans="1:8" ht="18.75" x14ac:dyDescent="0.3">
      <c r="A8" s="5"/>
      <c r="B8" s="12"/>
      <c r="C8" s="12"/>
      <c r="D8" s="11"/>
      <c r="E8" s="11"/>
      <c r="F8" s="11"/>
      <c r="G8" s="11"/>
      <c r="H8" s="11"/>
    </row>
    <row r="9" spans="1:8" ht="15.75" x14ac:dyDescent="0.25">
      <c r="A9" s="12" t="s">
        <v>3</v>
      </c>
      <c r="B9" s="11">
        <f>SUM(B10:B20)</f>
        <v>167960339.70000002</v>
      </c>
      <c r="C9" s="11">
        <f>SUM(C10:C20)</f>
        <v>207078833.30000001</v>
      </c>
      <c r="D9" s="11">
        <f>SUM(D10:D20)</f>
        <v>213726017.92113</v>
      </c>
      <c r="E9" s="11">
        <f>SUM(E10:E20)</f>
        <v>45765678.221130013</v>
      </c>
      <c r="F9" s="11">
        <f>D9/B9*100</f>
        <v>127.24790763276242</v>
      </c>
      <c r="G9" s="11">
        <f>SUM(G10:G20)</f>
        <v>6647184.621130012</v>
      </c>
      <c r="H9" s="11">
        <f>D9/C9*100</f>
        <v>103.20997782110355</v>
      </c>
    </row>
    <row r="10" spans="1:8" ht="15.75" x14ac:dyDescent="0.25">
      <c r="A10" s="8" t="s">
        <v>13</v>
      </c>
      <c r="B10" s="6">
        <v>63000000</v>
      </c>
      <c r="C10" s="6">
        <v>78500000</v>
      </c>
      <c r="D10" s="6">
        <v>82182084.704940006</v>
      </c>
      <c r="E10" s="6">
        <f>D10-B10</f>
        <v>19182084.704940006</v>
      </c>
      <c r="F10" s="6">
        <f t="shared" ref="F10:F31" si="1">D10/B10*100</f>
        <v>130.44775349990476</v>
      </c>
      <c r="G10" s="6">
        <f>D10-C10</f>
        <v>3682084.7049400061</v>
      </c>
      <c r="H10" s="6">
        <f t="shared" ref="H10:H31" si="2">D10/C10*100</f>
        <v>104.69055376425477</v>
      </c>
    </row>
    <row r="11" spans="1:8" ht="15.75" x14ac:dyDescent="0.25">
      <c r="A11" s="8" t="s">
        <v>0</v>
      </c>
      <c r="B11" s="6">
        <v>45009153</v>
      </c>
      <c r="C11" s="6">
        <v>47624000</v>
      </c>
      <c r="D11" s="6">
        <v>47672476.597720005</v>
      </c>
      <c r="E11" s="6">
        <f t="shared" ref="E11:E19" si="3">D11-B11</f>
        <v>2663323.5977200046</v>
      </c>
      <c r="F11" s="6">
        <f t="shared" si="1"/>
        <v>105.91729330636372</v>
      </c>
      <c r="G11" s="6">
        <f t="shared" ref="G11:G20" si="4">D11-C11</f>
        <v>48476.597720004618</v>
      </c>
      <c r="H11" s="6">
        <f t="shared" si="2"/>
        <v>100.10179026902404</v>
      </c>
    </row>
    <row r="12" spans="1:8" ht="45" x14ac:dyDescent="0.25">
      <c r="A12" s="8" t="s">
        <v>12</v>
      </c>
      <c r="B12" s="6">
        <v>26341100</v>
      </c>
      <c r="C12" s="6">
        <v>33200000</v>
      </c>
      <c r="D12" s="6">
        <v>35273225.897040002</v>
      </c>
      <c r="E12" s="6">
        <f t="shared" si="3"/>
        <v>8932125.897040002</v>
      </c>
      <c r="F12" s="6">
        <f t="shared" si="1"/>
        <v>133.90946428600174</v>
      </c>
      <c r="G12" s="6">
        <f t="shared" si="4"/>
        <v>2073225.897040002</v>
      </c>
      <c r="H12" s="6">
        <f t="shared" si="2"/>
        <v>106.24465631638556</v>
      </c>
    </row>
    <row r="13" spans="1:8" ht="30" x14ac:dyDescent="0.25">
      <c r="A13" s="13" t="s">
        <v>10</v>
      </c>
      <c r="B13" s="6">
        <v>4040363</v>
      </c>
      <c r="C13" s="6">
        <v>5016000</v>
      </c>
      <c r="D13" s="6">
        <v>5062509.6121300003</v>
      </c>
      <c r="E13" s="6">
        <f t="shared" si="3"/>
        <v>1022146.6121300003</v>
      </c>
      <c r="F13" s="6">
        <f t="shared" si="1"/>
        <v>125.29838561856943</v>
      </c>
      <c r="G13" s="6">
        <f t="shared" si="4"/>
        <v>46509.612130000256</v>
      </c>
      <c r="H13" s="6">
        <f t="shared" si="2"/>
        <v>100.92722512220892</v>
      </c>
    </row>
    <row r="14" spans="1:8" ht="15.75" x14ac:dyDescent="0.25">
      <c r="A14" s="8" t="s">
        <v>1</v>
      </c>
      <c r="B14" s="6">
        <v>21514492.399999999</v>
      </c>
      <c r="C14" s="6">
        <v>22226000</v>
      </c>
      <c r="D14" s="6">
        <v>22495908.608520001</v>
      </c>
      <c r="E14" s="6">
        <f t="shared" si="3"/>
        <v>981416.20852000266</v>
      </c>
      <c r="F14" s="6">
        <f t="shared" si="1"/>
        <v>104.56165170097158</v>
      </c>
      <c r="G14" s="6">
        <f t="shared" si="4"/>
        <v>269908.60852000117</v>
      </c>
      <c r="H14" s="6">
        <f t="shared" si="2"/>
        <v>101.21438229335014</v>
      </c>
    </row>
    <row r="15" spans="1:8" ht="15.75" x14ac:dyDescent="0.25">
      <c r="A15" s="8" t="s">
        <v>11</v>
      </c>
      <c r="B15" s="6">
        <v>3521092.5</v>
      </c>
      <c r="C15" s="6">
        <v>4555000</v>
      </c>
      <c r="D15" s="6">
        <v>4765484.01</v>
      </c>
      <c r="E15" s="6">
        <f t="shared" si="3"/>
        <v>1244391.5099999998</v>
      </c>
      <c r="F15" s="6">
        <f t="shared" si="1"/>
        <v>135.34106275254058</v>
      </c>
      <c r="G15" s="6">
        <f t="shared" si="4"/>
        <v>210484.00999999978</v>
      </c>
      <c r="H15" s="6">
        <f t="shared" si="2"/>
        <v>104.62094423710209</v>
      </c>
    </row>
    <row r="16" spans="1:8" ht="15.75" x14ac:dyDescent="0.25">
      <c r="A16" s="8" t="s">
        <v>2</v>
      </c>
      <c r="B16" s="6">
        <v>8108</v>
      </c>
      <c r="C16" s="6">
        <v>8900</v>
      </c>
      <c r="D16" s="6">
        <v>9144.3086400000011</v>
      </c>
      <c r="E16" s="6">
        <f t="shared" si="3"/>
        <v>1036.3086400000011</v>
      </c>
      <c r="F16" s="6">
        <f t="shared" si="1"/>
        <v>112.78131031080416</v>
      </c>
      <c r="G16" s="6">
        <f t="shared" si="4"/>
        <v>244.30864000000111</v>
      </c>
      <c r="H16" s="6">
        <f t="shared" si="2"/>
        <v>102.74504089887641</v>
      </c>
    </row>
    <row r="17" spans="1:11" ht="15.75" x14ac:dyDescent="0.25">
      <c r="A17" s="8" t="s">
        <v>9</v>
      </c>
      <c r="B17" s="6">
        <v>5500</v>
      </c>
      <c r="C17" s="6">
        <v>7500</v>
      </c>
      <c r="D17" s="6">
        <v>7123.9990099999995</v>
      </c>
      <c r="E17" s="6">
        <f t="shared" si="3"/>
        <v>1623.9990099999995</v>
      </c>
      <c r="F17" s="6">
        <f t="shared" si="1"/>
        <v>129.52725472727272</v>
      </c>
      <c r="G17" s="6">
        <f t="shared" si="4"/>
        <v>-376.00099000000046</v>
      </c>
      <c r="H17" s="6">
        <f t="shared" si="2"/>
        <v>94.986653466666667</v>
      </c>
    </row>
    <row r="18" spans="1:11" ht="30" x14ac:dyDescent="0.25">
      <c r="A18" s="8" t="s">
        <v>29</v>
      </c>
      <c r="B18" s="6">
        <v>1000</v>
      </c>
      <c r="C18" s="6">
        <v>1700</v>
      </c>
      <c r="D18" s="6">
        <v>1693.06891</v>
      </c>
      <c r="E18" s="6">
        <f t="shared" ref="E18" si="5">D18-B18</f>
        <v>693.06890999999996</v>
      </c>
      <c r="F18" s="6">
        <f t="shared" ref="F18" si="6">D18/B18*100</f>
        <v>169.30689100000001</v>
      </c>
      <c r="G18" s="6">
        <f t="shared" ref="G18" si="7">D18-C18</f>
        <v>-6.9310900000000402</v>
      </c>
      <c r="H18" s="6">
        <f t="shared" ref="H18" si="8">D18/C18*100</f>
        <v>99.592288823529401</v>
      </c>
    </row>
    <row r="19" spans="1:11" ht="15.75" x14ac:dyDescent="0.25">
      <c r="A19" s="8" t="s">
        <v>14</v>
      </c>
      <c r="B19" s="6">
        <v>846700</v>
      </c>
      <c r="C19" s="6">
        <v>869210</v>
      </c>
      <c r="D19" s="6">
        <v>906132.19961999997</v>
      </c>
      <c r="E19" s="6">
        <f t="shared" si="3"/>
        <v>59432.19961999997</v>
      </c>
      <c r="F19" s="6">
        <f t="shared" si="1"/>
        <v>107.01927478681941</v>
      </c>
      <c r="G19" s="6">
        <f t="shared" si="4"/>
        <v>36922.19961999997</v>
      </c>
      <c r="H19" s="6">
        <f t="shared" si="2"/>
        <v>104.2477881777706</v>
      </c>
    </row>
    <row r="20" spans="1:11" ht="15.75" x14ac:dyDescent="0.25">
      <c r="A20" s="8" t="s">
        <v>15</v>
      </c>
      <c r="B20" s="6">
        <v>3672830.8</v>
      </c>
      <c r="C20" s="6">
        <v>15070523.300000001</v>
      </c>
      <c r="D20" s="6">
        <v>15350234.914599998</v>
      </c>
      <c r="E20" s="6">
        <f>D20-B20</f>
        <v>11677404.114599999</v>
      </c>
      <c r="F20" s="6">
        <f t="shared" si="1"/>
        <v>417.94015979717869</v>
      </c>
      <c r="G20" s="6">
        <f t="shared" si="4"/>
        <v>279711.61459999718</v>
      </c>
      <c r="H20" s="6">
        <f t="shared" si="2"/>
        <v>101.85601793004757</v>
      </c>
      <c r="K20" s="18"/>
    </row>
    <row r="21" spans="1:11" ht="15.75" x14ac:dyDescent="0.25">
      <c r="A21" s="9" t="s">
        <v>6</v>
      </c>
      <c r="B21" s="10">
        <f t="shared" ref="B21:C21" si="9">SUM(B22:B31)</f>
        <v>10109425.1</v>
      </c>
      <c r="C21" s="10">
        <f t="shared" si="9"/>
        <v>28713620.499999996</v>
      </c>
      <c r="D21" s="10">
        <f>SUM(D22:D31)</f>
        <v>30541703.087810002</v>
      </c>
      <c r="E21" s="10">
        <f>SUM(E22:E31)</f>
        <v>20432277.987810001</v>
      </c>
      <c r="F21" s="11">
        <f t="shared" si="1"/>
        <v>302.11117631021375</v>
      </c>
      <c r="G21" s="10">
        <f>SUM(G22:G31)</f>
        <v>1828082.587810002</v>
      </c>
      <c r="H21" s="11">
        <f t="shared" si="2"/>
        <v>106.36660426646651</v>
      </c>
      <c r="K21" s="18"/>
    </row>
    <row r="22" spans="1:11" ht="30" x14ac:dyDescent="0.25">
      <c r="A22" s="8" t="s">
        <v>20</v>
      </c>
      <c r="B22" s="14">
        <v>0</v>
      </c>
      <c r="C22" s="14">
        <v>1011121.2</v>
      </c>
      <c r="D22" s="14">
        <v>2686064.7</v>
      </c>
      <c r="E22" s="7">
        <f>D22-B22</f>
        <v>2686064.7</v>
      </c>
      <c r="F22" s="6" t="e">
        <f t="shared" si="1"/>
        <v>#DIV/0!</v>
      </c>
      <c r="G22" s="6">
        <f>D22-C22</f>
        <v>1674943.5000000002</v>
      </c>
      <c r="H22" s="6">
        <f t="shared" si="2"/>
        <v>265.65209986695959</v>
      </c>
    </row>
    <row r="23" spans="1:11" ht="30" x14ac:dyDescent="0.25">
      <c r="A23" s="8" t="s">
        <v>21</v>
      </c>
      <c r="B23" s="14">
        <v>2085641.7</v>
      </c>
      <c r="C23" s="14">
        <v>13278313.6</v>
      </c>
      <c r="D23" s="14">
        <v>13254745.987810001</v>
      </c>
      <c r="E23" s="7">
        <f t="shared" ref="E23:E31" si="10">D23-B23</f>
        <v>11169104.287810002</v>
      </c>
      <c r="F23" s="6">
        <f t="shared" si="1"/>
        <v>635.52363705664311</v>
      </c>
      <c r="G23" s="6">
        <f t="shared" ref="G23:G31" si="11">D23-C23</f>
        <v>-23567.61218999885</v>
      </c>
      <c r="H23" s="6">
        <f t="shared" si="2"/>
        <v>99.822510501710099</v>
      </c>
    </row>
    <row r="24" spans="1:11" ht="30" x14ac:dyDescent="0.25">
      <c r="A24" s="8" t="s">
        <v>22</v>
      </c>
      <c r="B24" s="14">
        <v>6644359.9000000004</v>
      </c>
      <c r="C24" s="6">
        <v>6709248.0999999996</v>
      </c>
      <c r="D24" s="6">
        <v>6577422.4000000004</v>
      </c>
      <c r="E24" s="7">
        <f t="shared" si="10"/>
        <v>-66937.5</v>
      </c>
      <c r="F24" s="6">
        <f t="shared" si="1"/>
        <v>98.992566612774851</v>
      </c>
      <c r="G24" s="6">
        <f t="shared" si="11"/>
        <v>-131825.69999999925</v>
      </c>
      <c r="H24" s="6">
        <f t="shared" si="2"/>
        <v>98.035164327877524</v>
      </c>
    </row>
    <row r="25" spans="1:11" ht="15.75" x14ac:dyDescent="0.25">
      <c r="A25" s="8" t="s">
        <v>23</v>
      </c>
      <c r="B25" s="14">
        <v>749184</v>
      </c>
      <c r="C25" s="14">
        <v>3894841.9</v>
      </c>
      <c r="D25" s="14">
        <v>3896259.1</v>
      </c>
      <c r="E25" s="7">
        <f t="shared" si="10"/>
        <v>3147075.1</v>
      </c>
      <c r="F25" s="6">
        <f t="shared" si="1"/>
        <v>520.06704627968566</v>
      </c>
      <c r="G25" s="6">
        <f t="shared" si="11"/>
        <v>1417.2000000001863</v>
      </c>
      <c r="H25" s="6">
        <f t="shared" si="2"/>
        <v>100.036386586064</v>
      </c>
    </row>
    <row r="26" spans="1:11" ht="30" x14ac:dyDescent="0.25">
      <c r="A26" s="8" t="s">
        <v>24</v>
      </c>
      <c r="B26" s="14"/>
      <c r="C26" s="14">
        <v>122.8</v>
      </c>
      <c r="D26" s="14">
        <v>133.69999999999999</v>
      </c>
      <c r="E26" s="7">
        <f t="shared" si="10"/>
        <v>133.69999999999999</v>
      </c>
      <c r="F26" s="6" t="e">
        <f t="shared" si="1"/>
        <v>#DIV/0!</v>
      </c>
      <c r="G26" s="6">
        <f t="shared" si="11"/>
        <v>10.899999999999991</v>
      </c>
      <c r="H26" s="6">
        <f t="shared" si="2"/>
        <v>108.87622149837132</v>
      </c>
    </row>
    <row r="27" spans="1:11" ht="30" x14ac:dyDescent="0.25">
      <c r="A27" s="8" t="s">
        <v>25</v>
      </c>
      <c r="B27" s="14">
        <v>0</v>
      </c>
      <c r="C27" s="14">
        <v>0</v>
      </c>
      <c r="D27" s="14">
        <v>-1500</v>
      </c>
      <c r="E27" s="7">
        <f t="shared" si="10"/>
        <v>-1500</v>
      </c>
      <c r="F27" s="6" t="e">
        <f t="shared" si="1"/>
        <v>#DIV/0!</v>
      </c>
      <c r="G27" s="6">
        <f t="shared" si="11"/>
        <v>-1500</v>
      </c>
      <c r="H27" s="6" t="e">
        <f t="shared" si="2"/>
        <v>#DIV/0!</v>
      </c>
    </row>
    <row r="28" spans="1:11" ht="30" x14ac:dyDescent="0.25">
      <c r="A28" s="8" t="s">
        <v>26</v>
      </c>
      <c r="B28" s="14">
        <v>630239.5</v>
      </c>
      <c r="C28" s="14">
        <v>666582.4</v>
      </c>
      <c r="D28" s="14">
        <v>653927</v>
      </c>
      <c r="E28" s="7">
        <f t="shared" si="10"/>
        <v>23687.5</v>
      </c>
      <c r="F28" s="6">
        <f t="shared" si="1"/>
        <v>103.75849181144628</v>
      </c>
      <c r="G28" s="6">
        <f t="shared" si="11"/>
        <v>-12655.400000000023</v>
      </c>
      <c r="H28" s="6">
        <f t="shared" si="2"/>
        <v>98.10145002328295</v>
      </c>
    </row>
    <row r="29" spans="1:11" ht="15.75" x14ac:dyDescent="0.25">
      <c r="A29" s="8" t="s">
        <v>27</v>
      </c>
      <c r="B29" s="14"/>
      <c r="C29" s="14">
        <v>1887777.4</v>
      </c>
      <c r="D29" s="14">
        <v>2197663.9</v>
      </c>
      <c r="E29" s="7">
        <f t="shared" si="10"/>
        <v>2197663.9</v>
      </c>
      <c r="F29" s="6" t="e">
        <f t="shared" si="1"/>
        <v>#DIV/0!</v>
      </c>
      <c r="G29" s="6">
        <f t="shared" si="11"/>
        <v>309886.5</v>
      </c>
      <c r="H29" s="6">
        <f t="shared" si="2"/>
        <v>116.41541529207839</v>
      </c>
    </row>
    <row r="30" spans="1:11" ht="75" x14ac:dyDescent="0.25">
      <c r="A30" s="8" t="s">
        <v>33</v>
      </c>
      <c r="B30" s="14"/>
      <c r="C30" s="14">
        <v>1231709.6000000001</v>
      </c>
      <c r="D30" s="14">
        <v>1245251.3</v>
      </c>
      <c r="E30" s="7">
        <f t="shared" si="10"/>
        <v>1245251.3</v>
      </c>
      <c r="F30" s="6" t="e">
        <f t="shared" si="1"/>
        <v>#DIV/0!</v>
      </c>
      <c r="G30" s="6">
        <f t="shared" si="11"/>
        <v>13541.699999999953</v>
      </c>
      <c r="H30" s="6">
        <f t="shared" si="2"/>
        <v>101.09942311077221</v>
      </c>
    </row>
    <row r="31" spans="1:11" ht="45" x14ac:dyDescent="0.25">
      <c r="A31" s="8" t="s">
        <v>28</v>
      </c>
      <c r="B31" s="14"/>
      <c r="C31" s="14">
        <v>33903.5</v>
      </c>
      <c r="D31" s="14">
        <v>31735</v>
      </c>
      <c r="E31" s="7">
        <f t="shared" si="10"/>
        <v>31735</v>
      </c>
      <c r="F31" s="6" t="e">
        <f t="shared" si="1"/>
        <v>#DIV/0!</v>
      </c>
      <c r="G31" s="6">
        <f t="shared" si="11"/>
        <v>-2168.5</v>
      </c>
      <c r="H31" s="6">
        <f t="shared" si="2"/>
        <v>93.603905201527866</v>
      </c>
    </row>
  </sheetData>
  <mergeCells count="3">
    <mergeCell ref="A2:H2"/>
    <mergeCell ref="E5:F5"/>
    <mergeCell ref="G5:H5"/>
  </mergeCells>
  <pageMargins left="0.70866141732283472" right="0.70866141732283472" top="0.74803149606299213" bottom="0.74803149606299213" header="0.31496062992125984" footer="0.31496062992125984"/>
  <pageSetup paperSize="9" scale="62" orientation="landscape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(4)</vt:lpstr>
      <vt:lpstr>'Лист1 (4)'!Область_печати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Каримуллина</dc:creator>
  <cp:lastModifiedBy>Ирина Каримуллина</cp:lastModifiedBy>
  <cp:lastPrinted>2018-05-22T12:36:39Z</cp:lastPrinted>
  <dcterms:created xsi:type="dcterms:W3CDTF">2016-02-09T08:26:29Z</dcterms:created>
  <dcterms:modified xsi:type="dcterms:W3CDTF">2018-05-22T12:37:15Z</dcterms:modified>
</cp:coreProperties>
</file>