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225" windowWidth="18615" windowHeight="11340"/>
  </bookViews>
  <sheets>
    <sheet name="Расходы" sheetId="2" r:id="rId1"/>
  </sheets>
  <definedNames>
    <definedName name="_xlnm._FilterDatabase" localSheetId="0" hidden="1">Расходы!$A$3:$E$85</definedName>
    <definedName name="_xlnm.Print_Titles" localSheetId="0">Расходы!$3:$4</definedName>
    <definedName name="_xlnm.Print_Area" localSheetId="0">Расходы!$A$1:$G$87</definedName>
  </definedNames>
  <calcPr calcId="145621"/>
</workbook>
</file>

<file path=xl/calcChain.xml><?xml version="1.0" encoding="utf-8"?>
<calcChain xmlns="http://schemas.openxmlformats.org/spreadsheetml/2006/main">
  <c r="C20" i="2" l="1"/>
  <c r="D20" i="2"/>
  <c r="F20" i="2"/>
  <c r="G20" i="2"/>
  <c r="E20" i="2"/>
  <c r="D39" i="2" l="1"/>
  <c r="E39" i="2"/>
  <c r="F39" i="2"/>
  <c r="G39" i="2"/>
  <c r="C39" i="2"/>
  <c r="D81" i="2"/>
  <c r="E81" i="2"/>
  <c r="F81" i="2"/>
  <c r="G81" i="2"/>
  <c r="C81" i="2"/>
  <c r="D52" i="2" l="1"/>
  <c r="E52" i="2"/>
  <c r="F52" i="2"/>
  <c r="G52" i="2"/>
  <c r="C52" i="2"/>
  <c r="D83" i="2" l="1"/>
  <c r="D77" i="2"/>
  <c r="D72" i="2"/>
  <c r="D66" i="2"/>
  <c r="D57" i="2"/>
  <c r="D43" i="2"/>
  <c r="D34" i="2"/>
  <c r="D24" i="2"/>
  <c r="D17" i="2"/>
  <c r="D6" i="2"/>
  <c r="G83" i="2"/>
  <c r="F83" i="2"/>
  <c r="E83" i="2"/>
  <c r="C83" i="2"/>
  <c r="G77" i="2"/>
  <c r="F77" i="2"/>
  <c r="E77" i="2"/>
  <c r="C77" i="2"/>
  <c r="G72" i="2"/>
  <c r="F72" i="2"/>
  <c r="E72" i="2"/>
  <c r="C72" i="2"/>
  <c r="G66" i="2"/>
  <c r="F66" i="2"/>
  <c r="E66" i="2"/>
  <c r="C66" i="2"/>
  <c r="G57" i="2"/>
  <c r="F57" i="2"/>
  <c r="E57" i="2"/>
  <c r="C57" i="2"/>
  <c r="G43" i="2"/>
  <c r="F43" i="2"/>
  <c r="E43" i="2"/>
  <c r="C43" i="2"/>
  <c r="G34" i="2"/>
  <c r="F34" i="2"/>
  <c r="E34" i="2"/>
  <c r="C34" i="2"/>
  <c r="G24" i="2"/>
  <c r="F24" i="2"/>
  <c r="E24" i="2"/>
  <c r="C24" i="2"/>
  <c r="G17" i="2"/>
  <c r="F17" i="2"/>
  <c r="E17" i="2"/>
  <c r="C17" i="2"/>
  <c r="G6" i="2"/>
  <c r="F6" i="2"/>
  <c r="E6" i="2"/>
  <c r="C6" i="2"/>
  <c r="F5" i="2" l="1"/>
  <c r="E5" i="2"/>
  <c r="G5" i="2"/>
  <c r="D5" i="2"/>
  <c r="C5" i="2"/>
</calcChain>
</file>

<file path=xl/sharedStrings.xml><?xml version="1.0" encoding="utf-8"?>
<sst xmlns="http://schemas.openxmlformats.org/spreadsheetml/2006/main" count="172" uniqueCount="172">
  <si>
    <t>тыс.рублей</t>
  </si>
  <si>
    <t>Наименование</t>
  </si>
  <si>
    <t>Раздел / 
Подраздел</t>
  </si>
  <si>
    <t>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</si>
  <si>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</si>
  <si>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</si>
  <si>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</si>
  <si>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</si>
  <si>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</si>
  <si>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</si>
  <si>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</si>
  <si>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</si>
  <si>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</si>
  <si>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</si>
  <si>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</si>
  <si>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</si>
  <si>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</si>
  <si>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</si>
  <si>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Фундаментальные исследования</t>
  </si>
  <si>
    <t>0110</t>
  </si>
  <si>
    <t>Прикладные научные исследования в области общегосударственных вопросов</t>
  </si>
  <si>
    <t>0112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</si>
  <si>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</si>
  <si>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</si>
  <si>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</si>
  <si>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</si>
  <si>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</si>
  <si>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</si>
  <si>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</si>
  <si>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</si>
  <si>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</si>
  <si>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</si>
  <si>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0309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</si>
  <si>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</si>
  <si>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</si>
  <si>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</si>
  <si>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</si>
  <si>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</si>
  <si>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</si>
  <si>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</si>
  <si>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</si>
  <si>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</si>
  <si>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</si>
  <si>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</si>
  <si>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</si>
  <si>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</si>
  <si>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</si>
  <si>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</si>
  <si>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</si>
  <si>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</si>
  <si>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</si>
  <si>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</si>
  <si>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</si>
  <si>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</si>
  <si>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</si>
  <si>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</si>
  <si>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</si>
  <si>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</si>
  <si>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</si>
  <si>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</si>
  <si>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</si>
  <si>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</si>
  <si>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</si>
  <si>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</si>
  <si>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</si>
  <si>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</si>
  <si>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</si>
  <si>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</si>
  <si>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</si>
  <si>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</si>
  <si>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</si>
  <si>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</si>
  <si>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</si>
  <si>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</si>
  <si>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</si>
  <si>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</si>
  <si>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</si>
  <si>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</si>
  <si>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</si>
  <si>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</si>
  <si>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</si>
  <si>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0706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</si>
  <si>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</si>
  <si>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</si>
  <si>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</si>
  <si>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</si>
  <si>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</si>
  <si>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</si>
  <si>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</si>
  <si>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</si>
  <si>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</si>
  <si>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</si>
  <si>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</si>
  <si>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</si>
  <si>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</si>
  <si>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</si>
  <si>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</si>
  <si>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</si>
  <si>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</si>
  <si>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Скорая медицинская помощь</t>
  </si>
  <si>
    <t>0904</t>
  </si>
  <si>
    <t>Заготовка, переработка, хранение и обеспечение безопасности донорской крови и ее компонентов</t>
  </si>
  <si>
    <t>0906</t>
  </si>
  <si>
    <t>Санитарно-эпидемиологическое благополучие</t>
  </si>
  <si>
    <t>0907</t>
  </si>
  <si>
    <t>Прикладные научные исследования в области здравоохранения</t>
  </si>
  <si>
    <t>0908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</si>
  <si>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</si>
  <si>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</si>
  <si>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</si>
  <si>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</si>
  <si>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</si>
  <si>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</si>
  <si>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</si>
  <si>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</si>
  <si>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</si>
  <si>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</si>
  <si>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</si>
  <si>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</si>
  <si>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</si>
  <si>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</si>
  <si>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</si>
  <si>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</si>
  <si>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</si>
  <si>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</si>
  <si>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</si>
  <si>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</si>
  <si>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</si>
  <si>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</si>
  <si>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</si>
  <si>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</si>
  <si>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</si>
  <si>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</si>
  <si>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</si>
  <si>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</si>
  <si>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</si>
  <si>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</si>
  <si>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</si>
  <si>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</si>
  <si>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</si>
  <si>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</si>
  <si>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</si>
  <si>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</si>
  <si>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</si>
  <si>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 субъектов Российской Федерации и муниципальных образований</t>
  </si>
  <si>
    <t>1401</t>
  </si>
  <si>
    <t>Прочие межбюджетные трансферты общего характера</t>
  </si>
  <si>
    <t>1403</t>
  </si>
  <si>
    <t>0905</t>
  </si>
  <si>
    <t>Санаторно-оздоровительная помощь</t>
  </si>
  <si>
    <t>Прогноз</t>
  </si>
  <si>
    <t>Резервные фонды</t>
  </si>
  <si>
    <t>0111</t>
  </si>
  <si>
    <t>0703</t>
  </si>
  <si>
    <t>Дополнительное образование детей</t>
  </si>
  <si>
    <t>Условно утвержденные расходы</t>
  </si>
  <si>
    <t>2021 год</t>
  </si>
  <si>
    <t>Другие вопросы в области охраны окружающей среды</t>
  </si>
  <si>
    <t>Высшее образование</t>
  </si>
  <si>
    <t xml:space="preserve">Молодежная политика </t>
  </si>
  <si>
    <t>Социальное обслуживание населения</t>
  </si>
  <si>
    <t>0803</t>
  </si>
  <si>
    <t>Прикладные научные исследования в области культуры, кинематографии</t>
  </si>
  <si>
    <t>2022 год</t>
  </si>
  <si>
    <t>0602</t>
  </si>
  <si>
    <t>Сбор, удаление отходов и очистка сточных вод</t>
  </si>
  <si>
    <t>Фактическое исполнение за 2019 год</t>
  </si>
  <si>
    <t>2023 год</t>
  </si>
  <si>
    <t>Сведения
о расходах бюджета Республики Татарстан в разрезе разделов и подразделов расходов 
на 2021 год и на плановый период 2022 и 2023 годов 
в сравнении с планом на 2020 год и отчетом за 2019 год</t>
  </si>
  <si>
    <r>
      <t xml:space="preserve">Защита населения и территории от чрезвычайных ситуаций природного и техногенного характера, гражданская оборона 
</t>
    </r>
    <r>
      <rPr>
        <i/>
        <sz val="12"/>
        <color theme="1"/>
        <rFont val="Times New Roman"/>
        <family val="1"/>
        <charset val="204"/>
      </rPr>
      <t>(с 2021 года - "Гражданская оборона")</t>
    </r>
  </si>
  <si>
    <r>
      <t xml:space="preserve">Обеспечение пожарной безопасности 
</t>
    </r>
    <r>
      <rPr>
        <i/>
        <sz val="12"/>
        <color theme="1"/>
        <rFont val="Times New Roman"/>
        <family val="1"/>
        <charset val="204"/>
      </rPr>
      <t>(с 2021 года - "Защита населения и территории от чрезвычайных ситуаций природного и техногенного характера, пожарная безопасность")</t>
    </r>
  </si>
  <si>
    <t xml:space="preserve">План 
на 2020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</si>
</sst>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justify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tabSelected="1" view="pageBreakPreview" zoomScaleNormal="100" zoomScaleSheetLayoutView="100" workbookViewId="0">
      <pane ySplit="4" topLeftCell="A5" activePane="bottomLeft" state="frozen"/>
      <selection pane="bottomLeft" activeCell="L8" sqref="L8"/>
    </sheetView>
  </sheetViews>
  <sheetFormatPr defaultRowHeight="15.75" x14ac:dyDescent="0.25"/>
  <cols>
    <col min="1" max="1" width="43.140625" style="1" customWidth="1"/>
    <col min="2" max="2" width="13.140625" style="2" customWidth="1"/>
    <col min="3" max="3" width="16.42578125" style="1" customWidth="1"/>
    <col min="4" max="4" width="19" style="1" customWidth="1"/>
    <col min="5" max="7" width="16.42578125" style="1" customWidth="1"/>
    <col min="8" max="8" width="26.5703125" style="1" customWidth="1"/>
    <col min="9" max="16384" width="9.140625" style="1"/>
  </cols>
  <sheetData>
    <row r="1" spans="1:8" ht="72.75" customHeight="1" x14ac:dyDescent="0.25">
      <c r="A1" s="19" t="s">
        <v>168</v>
      </c>
      <c r="B1" s="19"/>
      <c r="C1" s="19"/>
      <c r="D1" s="19"/>
      <c r="E1" s="19"/>
      <c r="F1" s="19"/>
      <c r="G1" s="19"/>
    </row>
    <row r="2" spans="1:8" x14ac:dyDescent="0.25">
      <c r="D2" s="3"/>
      <c r="G2" s="3" t="s">
        <v>0</v>
      </c>
    </row>
    <row r="3" spans="1:8" ht="19.5" customHeight="1" x14ac:dyDescent="0.25">
      <c r="A3" s="20" t="s">
        <v>1</v>
      </c>
      <c r="B3" s="20" t="s">
        <v>2</v>
      </c>
      <c r="C3" s="20" t="s">
        <v>166</v>
      </c>
      <c r="D3" s="20" t="s">
        <v>171</v>
      </c>
      <c r="E3" s="22" t="s">
        <v>150</v>
      </c>
      <c r="F3" s="23"/>
      <c r="G3" s="24"/>
    </row>
    <row r="4" spans="1:8" ht="27.75" customHeight="1" x14ac:dyDescent="0.25">
      <c r="A4" s="21"/>
      <c r="B4" s="21"/>
      <c r="C4" s="21"/>
      <c r="D4" s="21"/>
      <c r="E4" s="4" t="s">
        <v>156</v>
      </c>
      <c r="F4" s="4" t="s">
        <v>163</v>
      </c>
      <c r="G4" s="4" t="s">
        <v>167</v>
      </c>
    </row>
    <row r="5" spans="1:8" x14ac:dyDescent="0.25">
      <c r="A5" s="5" t="s">
        <v>3</v>
      </c>
      <c r="B5" s="4"/>
      <c r="C5" s="13">
        <f>C6+C17+C20+C24+C34+C39+C43+C52+C57+C66+C72+C77+C81+C83</f>
        <v>274812103.60000002</v>
      </c>
      <c r="D5" s="13">
        <f>D6+D17+D20+D24+D34+D39+D43+D52+D57+D66+D72+D77+D81+D83</f>
        <v>329729395.30000001</v>
      </c>
      <c r="E5" s="13">
        <f>E6+E17+E20+E24+E34+E39+E43+E52+E57+E66+E72+E77+E81+E83</f>
        <v>271543601.29999995</v>
      </c>
      <c r="F5" s="13">
        <f>F6+F17+F20+F24+F34+F39+F43+F52+F57+F66+F72+F77+F81+F83+F86</f>
        <v>278201941.19999999</v>
      </c>
      <c r="G5" s="13">
        <f>G6+G17+G20+G24+G34+G39+G43+G52+G57+G66+G72+G77+G81+G83+G86</f>
        <v>274965061.90000004</v>
      </c>
      <c r="H5" s="18"/>
    </row>
    <row r="6" spans="1:8" x14ac:dyDescent="0.25">
      <c r="A6" s="6" t="s">
        <v>4</v>
      </c>
      <c r="B6" s="7" t="s">
        <v>5</v>
      </c>
      <c r="C6" s="14">
        <f>C7+C8+C9+C10+C11+C12+C13+C15+C16+C14</f>
        <v>10269071.699999999</v>
      </c>
      <c r="D6" s="14">
        <f>D7+D8+D9+D10+D11+D12+D13+D15+D16+D14</f>
        <v>18888476.5</v>
      </c>
      <c r="E6" s="14">
        <f t="shared" ref="E6:G6" si="0">E7+E8+E9+E10+E11+E12+E13+E15+E16+E14</f>
        <v>18432783</v>
      </c>
      <c r="F6" s="14">
        <f t="shared" si="0"/>
        <v>19161898.799999997</v>
      </c>
      <c r="G6" s="14">
        <f t="shared" si="0"/>
        <v>19270318.100000001</v>
      </c>
    </row>
    <row r="7" spans="1:8" ht="63" x14ac:dyDescent="0.25">
      <c r="A7" s="8" t="s">
        <v>6</v>
      </c>
      <c r="B7" s="4" t="s">
        <v>7</v>
      </c>
      <c r="C7" s="15">
        <v>482968.5</v>
      </c>
      <c r="D7" s="15">
        <v>406782.2</v>
      </c>
      <c r="E7" s="15">
        <v>283763.59999999998</v>
      </c>
      <c r="F7" s="15">
        <v>283805.09999999998</v>
      </c>
      <c r="G7" s="15">
        <v>283848.2</v>
      </c>
    </row>
    <row r="8" spans="1:8" ht="78.75" x14ac:dyDescent="0.25">
      <c r="A8" s="8" t="s">
        <v>8</v>
      </c>
      <c r="B8" s="4" t="s">
        <v>9</v>
      </c>
      <c r="C8" s="15">
        <v>366185</v>
      </c>
      <c r="D8" s="15">
        <v>353883</v>
      </c>
      <c r="E8" s="15">
        <v>278295.8</v>
      </c>
      <c r="F8" s="15">
        <v>279026.7</v>
      </c>
      <c r="G8" s="15">
        <v>279787.09999999998</v>
      </c>
    </row>
    <row r="9" spans="1:8" ht="94.5" x14ac:dyDescent="0.25">
      <c r="A9" s="8" t="s">
        <v>10</v>
      </c>
      <c r="B9" s="4" t="s">
        <v>11</v>
      </c>
      <c r="C9" s="15">
        <v>315124.90000000002</v>
      </c>
      <c r="D9" s="15">
        <v>251683.6</v>
      </c>
      <c r="E9" s="15">
        <v>172339</v>
      </c>
      <c r="F9" s="15">
        <v>172339</v>
      </c>
      <c r="G9" s="15">
        <v>172339</v>
      </c>
    </row>
    <row r="10" spans="1:8" x14ac:dyDescent="0.25">
      <c r="A10" s="8" t="s">
        <v>12</v>
      </c>
      <c r="B10" s="4" t="s">
        <v>13</v>
      </c>
      <c r="C10" s="15">
        <v>585462.80000000005</v>
      </c>
      <c r="D10" s="15">
        <v>549157.4</v>
      </c>
      <c r="E10" s="15">
        <v>547944.5</v>
      </c>
      <c r="F10" s="15">
        <v>564570.5</v>
      </c>
      <c r="G10" s="15">
        <v>466781.7</v>
      </c>
    </row>
    <row r="11" spans="1:8" ht="63" x14ac:dyDescent="0.25">
      <c r="A11" s="8" t="s">
        <v>14</v>
      </c>
      <c r="B11" s="4" t="s">
        <v>15</v>
      </c>
      <c r="C11" s="15">
        <v>1037306.7</v>
      </c>
      <c r="D11" s="15">
        <v>922927.1</v>
      </c>
      <c r="E11" s="15">
        <v>700264.8</v>
      </c>
      <c r="F11" s="15">
        <v>701948.3</v>
      </c>
      <c r="G11" s="15">
        <v>703700.3</v>
      </c>
    </row>
    <row r="12" spans="1:8" ht="31.5" x14ac:dyDescent="0.25">
      <c r="A12" s="8" t="s">
        <v>16</v>
      </c>
      <c r="B12" s="4" t="s">
        <v>17</v>
      </c>
      <c r="C12" s="15">
        <v>356636.3</v>
      </c>
      <c r="D12" s="15">
        <v>859617.5</v>
      </c>
      <c r="E12" s="15">
        <v>43078.9</v>
      </c>
      <c r="F12" s="15">
        <v>43115.4</v>
      </c>
      <c r="G12" s="15">
        <v>43153.4</v>
      </c>
    </row>
    <row r="13" spans="1:8" x14ac:dyDescent="0.25">
      <c r="A13" s="8" t="s">
        <v>18</v>
      </c>
      <c r="B13" s="4" t="s">
        <v>19</v>
      </c>
      <c r="C13" s="15">
        <v>437146.2</v>
      </c>
      <c r="D13" s="15">
        <v>385049.1</v>
      </c>
      <c r="E13" s="15">
        <v>475503.3</v>
      </c>
      <c r="F13" s="15">
        <v>502243.4</v>
      </c>
      <c r="G13" s="15">
        <v>534807.4</v>
      </c>
    </row>
    <row r="14" spans="1:8" x14ac:dyDescent="0.25">
      <c r="A14" s="8" t="s">
        <v>151</v>
      </c>
      <c r="B14" s="4" t="s">
        <v>152</v>
      </c>
      <c r="C14" s="15"/>
      <c r="D14" s="15">
        <v>406731.7</v>
      </c>
      <c r="E14" s="15">
        <v>6046000</v>
      </c>
      <c r="F14" s="15">
        <v>6288000</v>
      </c>
      <c r="G14" s="15">
        <v>6539000</v>
      </c>
    </row>
    <row r="15" spans="1:8" ht="31.5" x14ac:dyDescent="0.25">
      <c r="A15" s="8" t="s">
        <v>20</v>
      </c>
      <c r="B15" s="4" t="s">
        <v>21</v>
      </c>
      <c r="C15" s="15">
        <v>91718.2</v>
      </c>
      <c r="D15" s="15">
        <v>83518.399999999994</v>
      </c>
      <c r="E15" s="15">
        <v>61181.1</v>
      </c>
      <c r="F15" s="15">
        <v>61411.3</v>
      </c>
      <c r="G15" s="15">
        <v>61650.9</v>
      </c>
    </row>
    <row r="16" spans="1:8" x14ac:dyDescent="0.25">
      <c r="A16" s="8" t="s">
        <v>22</v>
      </c>
      <c r="B16" s="4" t="s">
        <v>23</v>
      </c>
      <c r="C16" s="15">
        <v>6596523.0999999996</v>
      </c>
      <c r="D16" s="15">
        <v>14669126.5</v>
      </c>
      <c r="E16" s="15">
        <v>9824412</v>
      </c>
      <c r="F16" s="15">
        <v>10265439.1</v>
      </c>
      <c r="G16" s="15">
        <v>10185250.1</v>
      </c>
    </row>
    <row r="17" spans="1:7" x14ac:dyDescent="0.25">
      <c r="A17" s="6" t="s">
        <v>24</v>
      </c>
      <c r="B17" s="7" t="s">
        <v>25</v>
      </c>
      <c r="C17" s="14">
        <f>C18+C19</f>
        <v>147819.79999999999</v>
      </c>
      <c r="D17" s="14">
        <f>D18+D19</f>
        <v>193647.8</v>
      </c>
      <c r="E17" s="14">
        <f t="shared" ref="E17:G17" si="1">E18+E19</f>
        <v>132024.70000000001</v>
      </c>
      <c r="F17" s="14">
        <f t="shared" si="1"/>
        <v>133230.6</v>
      </c>
      <c r="G17" s="14">
        <f t="shared" si="1"/>
        <v>137529.20000000001</v>
      </c>
    </row>
    <row r="18" spans="1:7" ht="31.5" x14ac:dyDescent="0.25">
      <c r="A18" s="8" t="s">
        <v>26</v>
      </c>
      <c r="B18" s="4" t="s">
        <v>27</v>
      </c>
      <c r="C18" s="15">
        <v>120322.4</v>
      </c>
      <c r="D18" s="15">
        <v>164745.4</v>
      </c>
      <c r="E18" s="15">
        <v>101803.1</v>
      </c>
      <c r="F18" s="15">
        <v>102882.8</v>
      </c>
      <c r="G18" s="15">
        <v>107050.1</v>
      </c>
    </row>
    <row r="19" spans="1:7" x14ac:dyDescent="0.25">
      <c r="A19" s="8" t="s">
        <v>28</v>
      </c>
      <c r="B19" s="4" t="s">
        <v>29</v>
      </c>
      <c r="C19" s="15">
        <v>27497.4</v>
      </c>
      <c r="D19" s="15">
        <v>28902.400000000001</v>
      </c>
      <c r="E19" s="15">
        <v>30221.599999999999</v>
      </c>
      <c r="F19" s="15">
        <v>30347.8</v>
      </c>
      <c r="G19" s="15">
        <v>30479.1</v>
      </c>
    </row>
    <row r="20" spans="1:7" ht="31.5" x14ac:dyDescent="0.25">
      <c r="A20" s="6" t="s">
        <v>30</v>
      </c>
      <c r="B20" s="7" t="s">
        <v>31</v>
      </c>
      <c r="C20" s="14">
        <f t="shared" ref="C20:D20" si="2">C21+C22+C23</f>
        <v>1823916</v>
      </c>
      <c r="D20" s="14">
        <f t="shared" si="2"/>
        <v>2172287.6999999997</v>
      </c>
      <c r="E20" s="14">
        <f>E21+E22+E23</f>
        <v>1326526</v>
      </c>
      <c r="F20" s="14">
        <f t="shared" ref="F20:G20" si="3">F21+F22+F23</f>
        <v>1327370.8</v>
      </c>
      <c r="G20" s="14">
        <f t="shared" si="3"/>
        <v>1328248.9000000001</v>
      </c>
    </row>
    <row r="21" spans="1:7" ht="78.75" x14ac:dyDescent="0.25">
      <c r="A21" s="8" t="s">
        <v>169</v>
      </c>
      <c r="B21" s="4" t="s">
        <v>32</v>
      </c>
      <c r="C21" s="15">
        <v>520906.5</v>
      </c>
      <c r="D21" s="15">
        <v>504988.6</v>
      </c>
      <c r="E21" s="15">
        <v>4154.1000000000004</v>
      </c>
      <c r="F21" s="15">
        <v>4154.1000000000004</v>
      </c>
      <c r="G21" s="15">
        <v>4154.1000000000004</v>
      </c>
    </row>
    <row r="22" spans="1:7" ht="81.75" customHeight="1" x14ac:dyDescent="0.25">
      <c r="A22" s="8" t="s">
        <v>170</v>
      </c>
      <c r="B22" s="4" t="s">
        <v>33</v>
      </c>
      <c r="C22" s="15">
        <v>1170815.1000000001</v>
      </c>
      <c r="D22" s="15">
        <v>1425228.7</v>
      </c>
      <c r="E22" s="15">
        <v>1184531.3999999999</v>
      </c>
      <c r="F22" s="15">
        <v>1185376.2</v>
      </c>
      <c r="G22" s="15">
        <v>1186254.3</v>
      </c>
    </row>
    <row r="23" spans="1:7" ht="47.25" x14ac:dyDescent="0.25">
      <c r="A23" s="8" t="s">
        <v>34</v>
      </c>
      <c r="B23" s="4" t="s">
        <v>35</v>
      </c>
      <c r="C23" s="15">
        <v>132194.4</v>
      </c>
      <c r="D23" s="15">
        <v>242070.39999999999</v>
      </c>
      <c r="E23" s="15">
        <v>137840.5</v>
      </c>
      <c r="F23" s="15">
        <v>137840.5</v>
      </c>
      <c r="G23" s="15">
        <v>137840.5</v>
      </c>
    </row>
    <row r="24" spans="1:7" x14ac:dyDescent="0.25">
      <c r="A24" s="6" t="s">
        <v>36</v>
      </c>
      <c r="B24" s="7" t="s">
        <v>37</v>
      </c>
      <c r="C24" s="14">
        <f>C25+C26+C27+C28+C29+C30+C31+C32+C33</f>
        <v>80130490.799999997</v>
      </c>
      <c r="D24" s="14">
        <f>D25+D26+D27+D28+D29+D30+D31+D32+D33</f>
        <v>88633017.400000006</v>
      </c>
      <c r="E24" s="14">
        <f t="shared" ref="E24:G24" si="4">E25+E26+E27+E28+E29+E30+E31+E32+E33</f>
        <v>56251190.099999994</v>
      </c>
      <c r="F24" s="14">
        <f t="shared" si="4"/>
        <v>57474347.899999999</v>
      </c>
      <c r="G24" s="14">
        <f t="shared" si="4"/>
        <v>52389539.599999994</v>
      </c>
    </row>
    <row r="25" spans="1:7" x14ac:dyDescent="0.25">
      <c r="A25" s="8" t="s">
        <v>38</v>
      </c>
      <c r="B25" s="4" t="s">
        <v>39</v>
      </c>
      <c r="C25" s="15">
        <v>983896.5</v>
      </c>
      <c r="D25" s="15">
        <v>1118165.6000000001</v>
      </c>
      <c r="E25" s="15">
        <v>973268.1</v>
      </c>
      <c r="F25" s="15">
        <v>992274.1</v>
      </c>
      <c r="G25" s="15">
        <v>992518.9</v>
      </c>
    </row>
    <row r="26" spans="1:7" ht="31.5" x14ac:dyDescent="0.25">
      <c r="A26" s="8" t="s">
        <v>40</v>
      </c>
      <c r="B26" s="4" t="s">
        <v>41</v>
      </c>
      <c r="C26" s="15">
        <v>36642.800000000003</v>
      </c>
      <c r="D26" s="15">
        <v>68301.600000000006</v>
      </c>
      <c r="E26" s="15">
        <v>50000</v>
      </c>
      <c r="F26" s="15">
        <v>50000</v>
      </c>
      <c r="G26" s="15">
        <v>50000</v>
      </c>
    </row>
    <row r="27" spans="1:7" x14ac:dyDescent="0.25">
      <c r="A27" s="8" t="s">
        <v>42</v>
      </c>
      <c r="B27" s="4" t="s">
        <v>43</v>
      </c>
      <c r="C27" s="15">
        <v>15736843.800000001</v>
      </c>
      <c r="D27" s="15">
        <v>17441239</v>
      </c>
      <c r="E27" s="15">
        <v>13011870.9</v>
      </c>
      <c r="F27" s="15">
        <v>12749568.9</v>
      </c>
      <c r="G27" s="15">
        <v>12792337.199999999</v>
      </c>
    </row>
    <row r="28" spans="1:7" x14ac:dyDescent="0.25">
      <c r="A28" s="8" t="s">
        <v>44</v>
      </c>
      <c r="B28" s="4" t="s">
        <v>45</v>
      </c>
      <c r="C28" s="15">
        <v>528435.1</v>
      </c>
      <c r="D28" s="15">
        <v>1377346</v>
      </c>
      <c r="E28" s="15">
        <v>106351.8</v>
      </c>
      <c r="F28" s="15">
        <v>169759.8</v>
      </c>
      <c r="G28" s="15">
        <v>135893.5</v>
      </c>
    </row>
    <row r="29" spans="1:7" x14ac:dyDescent="0.25">
      <c r="A29" s="8" t="s">
        <v>46</v>
      </c>
      <c r="B29" s="4" t="s">
        <v>47</v>
      </c>
      <c r="C29" s="15">
        <v>1072972.8999999999</v>
      </c>
      <c r="D29" s="15">
        <v>1122471.3999999999</v>
      </c>
      <c r="E29" s="15">
        <v>952814.9</v>
      </c>
      <c r="F29" s="15">
        <v>904182.3</v>
      </c>
      <c r="G29" s="15">
        <v>843773.3</v>
      </c>
    </row>
    <row r="30" spans="1:7" x14ac:dyDescent="0.25">
      <c r="A30" s="8" t="s">
        <v>48</v>
      </c>
      <c r="B30" s="4" t="s">
        <v>49</v>
      </c>
      <c r="C30" s="15">
        <v>1553157.5</v>
      </c>
      <c r="D30" s="15">
        <v>3976361.6</v>
      </c>
      <c r="E30" s="15">
        <v>2043366.2</v>
      </c>
      <c r="F30" s="15">
        <v>2039710.8</v>
      </c>
      <c r="G30" s="15">
        <v>2039882.1</v>
      </c>
    </row>
    <row r="31" spans="1:7" x14ac:dyDescent="0.25">
      <c r="A31" s="8" t="s">
        <v>50</v>
      </c>
      <c r="B31" s="4" t="s">
        <v>51</v>
      </c>
      <c r="C31" s="15">
        <v>33856617.600000001</v>
      </c>
      <c r="D31" s="15">
        <v>43222861.299999997</v>
      </c>
      <c r="E31" s="15">
        <v>22585747.899999999</v>
      </c>
      <c r="F31" s="15">
        <v>24840869.600000001</v>
      </c>
      <c r="G31" s="15">
        <v>27239368.300000001</v>
      </c>
    </row>
    <row r="32" spans="1:7" x14ac:dyDescent="0.25">
      <c r="A32" s="8" t="s">
        <v>52</v>
      </c>
      <c r="B32" s="4" t="s">
        <v>53</v>
      </c>
      <c r="C32" s="15">
        <v>1707921.9</v>
      </c>
      <c r="D32" s="15">
        <v>2370420.2000000002</v>
      </c>
      <c r="E32" s="15">
        <v>1565551</v>
      </c>
      <c r="F32" s="15">
        <v>1563201.8</v>
      </c>
      <c r="G32" s="15">
        <v>1563300.8</v>
      </c>
    </row>
    <row r="33" spans="1:7" ht="31.5" x14ac:dyDescent="0.25">
      <c r="A33" s="8" t="s">
        <v>54</v>
      </c>
      <c r="B33" s="4" t="s">
        <v>55</v>
      </c>
      <c r="C33" s="15">
        <v>24654002.699999999</v>
      </c>
      <c r="D33" s="15">
        <v>17935850.699999999</v>
      </c>
      <c r="E33" s="15">
        <v>14962219.300000001</v>
      </c>
      <c r="F33" s="15">
        <v>14164780.6</v>
      </c>
      <c r="G33" s="15">
        <v>6732465.5</v>
      </c>
    </row>
    <row r="34" spans="1:7" x14ac:dyDescent="0.25">
      <c r="A34" s="6" t="s">
        <v>56</v>
      </c>
      <c r="B34" s="7" t="s">
        <v>57</v>
      </c>
      <c r="C34" s="14">
        <f>C35+C36+C37+C38</f>
        <v>16047496.100000001</v>
      </c>
      <c r="D34" s="14">
        <f>D35+D36+D37+D38</f>
        <v>13864379.200000001</v>
      </c>
      <c r="E34" s="14">
        <f t="shared" ref="E34:G34" si="5">E35+E36+E37+E38</f>
        <v>15915274</v>
      </c>
      <c r="F34" s="14">
        <f t="shared" si="5"/>
        <v>15691391.700000001</v>
      </c>
      <c r="G34" s="14">
        <f t="shared" si="5"/>
        <v>11576022.1</v>
      </c>
    </row>
    <row r="35" spans="1:7" x14ac:dyDescent="0.25">
      <c r="A35" s="8" t="s">
        <v>58</v>
      </c>
      <c r="B35" s="4" t="s">
        <v>59</v>
      </c>
      <c r="C35" s="15">
        <v>3594167.2</v>
      </c>
      <c r="D35" s="15">
        <v>3106308.2</v>
      </c>
      <c r="E35" s="15">
        <v>2988718.7</v>
      </c>
      <c r="F35" s="15">
        <v>2885350.9</v>
      </c>
      <c r="G35" s="15">
        <v>2877355.9</v>
      </c>
    </row>
    <row r="36" spans="1:7" x14ac:dyDescent="0.25">
      <c r="A36" s="8" t="s">
        <v>60</v>
      </c>
      <c r="B36" s="4" t="s">
        <v>61</v>
      </c>
      <c r="C36" s="15">
        <v>6561948.2000000002</v>
      </c>
      <c r="D36" s="15">
        <v>5104449.5</v>
      </c>
      <c r="E36" s="15">
        <v>8368650.2000000002</v>
      </c>
      <c r="F36" s="15">
        <v>8846785.0999999996</v>
      </c>
      <c r="G36" s="15">
        <v>4709575.0999999996</v>
      </c>
    </row>
    <row r="37" spans="1:7" x14ac:dyDescent="0.25">
      <c r="A37" s="8" t="s">
        <v>62</v>
      </c>
      <c r="B37" s="4" t="s">
        <v>63</v>
      </c>
      <c r="C37" s="15">
        <v>5726773.4000000004</v>
      </c>
      <c r="D37" s="15">
        <v>5400282.5999999996</v>
      </c>
      <c r="E37" s="15">
        <v>4067371.3</v>
      </c>
      <c r="F37" s="15">
        <v>3483608.4</v>
      </c>
      <c r="G37" s="15">
        <v>3463541.4</v>
      </c>
    </row>
    <row r="38" spans="1:7" ht="31.5" x14ac:dyDescent="0.25">
      <c r="A38" s="8" t="s">
        <v>64</v>
      </c>
      <c r="B38" s="4" t="s">
        <v>65</v>
      </c>
      <c r="C38" s="15">
        <v>164607.29999999999</v>
      </c>
      <c r="D38" s="15">
        <v>253338.9</v>
      </c>
      <c r="E38" s="15">
        <v>490533.8</v>
      </c>
      <c r="F38" s="15">
        <v>475647.3</v>
      </c>
      <c r="G38" s="15">
        <v>525549.69999999995</v>
      </c>
    </row>
    <row r="39" spans="1:7" x14ac:dyDescent="0.25">
      <c r="A39" s="6" t="s">
        <v>66</v>
      </c>
      <c r="B39" s="7" t="s">
        <v>67</v>
      </c>
      <c r="C39" s="14">
        <f>SUM(C40:C42)</f>
        <v>1561214.4</v>
      </c>
      <c r="D39" s="14">
        <f t="shared" ref="D39:G39" si="6">SUM(D40:D42)</f>
        <v>3034231.7</v>
      </c>
      <c r="E39" s="14">
        <f t="shared" si="6"/>
        <v>975500.60000000009</v>
      </c>
      <c r="F39" s="14">
        <f t="shared" si="6"/>
        <v>2683146.7000000002</v>
      </c>
      <c r="G39" s="14">
        <f t="shared" si="6"/>
        <v>1752678.1</v>
      </c>
    </row>
    <row r="40" spans="1:7" ht="31.5" x14ac:dyDescent="0.25">
      <c r="A40" s="8" t="s">
        <v>165</v>
      </c>
      <c r="B40" s="10" t="s">
        <v>164</v>
      </c>
      <c r="C40" s="15">
        <v>1123758.3999999999</v>
      </c>
      <c r="D40" s="15">
        <v>1722484.5</v>
      </c>
      <c r="E40" s="15">
        <v>544748.30000000005</v>
      </c>
      <c r="F40" s="15">
        <v>1855062.3</v>
      </c>
      <c r="G40" s="15">
        <v>690571.9</v>
      </c>
    </row>
    <row r="41" spans="1:7" ht="31.5" x14ac:dyDescent="0.25">
      <c r="A41" s="8" t="s">
        <v>68</v>
      </c>
      <c r="B41" s="4" t="s">
        <v>69</v>
      </c>
      <c r="C41" s="15">
        <v>212965.3</v>
      </c>
      <c r="D41" s="15">
        <v>215572.3</v>
      </c>
      <c r="E41" s="15">
        <v>181523.9</v>
      </c>
      <c r="F41" s="15">
        <v>181914</v>
      </c>
      <c r="G41" s="15">
        <v>182754.9</v>
      </c>
    </row>
    <row r="42" spans="1:7" ht="31.5" x14ac:dyDescent="0.25">
      <c r="A42" s="8" t="s">
        <v>157</v>
      </c>
      <c r="B42" s="4" t="s">
        <v>70</v>
      </c>
      <c r="C42" s="15">
        <v>224490.7</v>
      </c>
      <c r="D42" s="15">
        <v>1096174.8999999999</v>
      </c>
      <c r="E42" s="15">
        <v>249228.4</v>
      </c>
      <c r="F42" s="15">
        <v>646170.4</v>
      </c>
      <c r="G42" s="15">
        <v>879351.3</v>
      </c>
    </row>
    <row r="43" spans="1:7" x14ac:dyDescent="0.25">
      <c r="A43" s="6" t="s">
        <v>71</v>
      </c>
      <c r="B43" s="7" t="s">
        <v>72</v>
      </c>
      <c r="C43" s="14">
        <f>C44+C45+C47+C48+C49+C50+C51+C46</f>
        <v>68022194.5</v>
      </c>
      <c r="D43" s="14">
        <f>D44+D45+D47+D48+D49+D50+D51+D46</f>
        <v>77923126.599999994</v>
      </c>
      <c r="E43" s="14">
        <f t="shared" ref="E43:G43" si="7">E44+E45+E47+E48+E49+E50+E51+E46</f>
        <v>68473678.200000003</v>
      </c>
      <c r="F43" s="14">
        <f t="shared" si="7"/>
        <v>65254000.300000004</v>
      </c>
      <c r="G43" s="14">
        <f t="shared" si="7"/>
        <v>66844891.5</v>
      </c>
    </row>
    <row r="44" spans="1:7" x14ac:dyDescent="0.25">
      <c r="A44" s="8" t="s">
        <v>73</v>
      </c>
      <c r="B44" s="4" t="s">
        <v>74</v>
      </c>
      <c r="C44" s="15">
        <v>6773499.2999999998</v>
      </c>
      <c r="D44" s="15">
        <v>9313105.9000000004</v>
      </c>
      <c r="E44" s="15">
        <v>7834985.7000000002</v>
      </c>
      <c r="F44" s="15">
        <v>5300000</v>
      </c>
      <c r="G44" s="15">
        <v>5300000</v>
      </c>
    </row>
    <row r="45" spans="1:7" x14ac:dyDescent="0.25">
      <c r="A45" s="8" t="s">
        <v>75</v>
      </c>
      <c r="B45" s="4" t="s">
        <v>76</v>
      </c>
      <c r="C45" s="15">
        <v>15270969.9</v>
      </c>
      <c r="D45" s="15">
        <v>13762019.1</v>
      </c>
      <c r="E45" s="15">
        <v>8355582.5</v>
      </c>
      <c r="F45" s="15">
        <v>8811003.6999999993</v>
      </c>
      <c r="G45" s="15">
        <v>8688311</v>
      </c>
    </row>
    <row r="46" spans="1:7" x14ac:dyDescent="0.25">
      <c r="A46" s="11" t="s">
        <v>154</v>
      </c>
      <c r="B46" s="4" t="s">
        <v>153</v>
      </c>
      <c r="C46" s="15">
        <v>535787.9</v>
      </c>
      <c r="D46" s="15">
        <v>1247253.6000000001</v>
      </c>
      <c r="E46" s="15">
        <v>742068.9</v>
      </c>
      <c r="F46" s="15">
        <v>531502.9</v>
      </c>
      <c r="G46" s="15">
        <v>611328.80000000005</v>
      </c>
    </row>
    <row r="47" spans="1:7" x14ac:dyDescent="0.25">
      <c r="A47" s="9" t="s">
        <v>77</v>
      </c>
      <c r="B47" s="4" t="s">
        <v>78</v>
      </c>
      <c r="C47" s="15">
        <v>5883418.0999999996</v>
      </c>
      <c r="D47" s="15">
        <v>7393222.9000000004</v>
      </c>
      <c r="E47" s="15">
        <v>7520207</v>
      </c>
      <c r="F47" s="15">
        <v>8060366.2999999998</v>
      </c>
      <c r="G47" s="15">
        <v>8740557.9000000004</v>
      </c>
    </row>
    <row r="48" spans="1:7" ht="47.25" x14ac:dyDescent="0.25">
      <c r="A48" s="8" t="s">
        <v>79</v>
      </c>
      <c r="B48" s="4" t="s">
        <v>80</v>
      </c>
      <c r="C48" s="15">
        <v>382394.3</v>
      </c>
      <c r="D48" s="15">
        <v>403274.7</v>
      </c>
      <c r="E48" s="15">
        <v>423510</v>
      </c>
      <c r="F48" s="15">
        <v>442479.1</v>
      </c>
      <c r="G48" s="15">
        <v>456591.1</v>
      </c>
    </row>
    <row r="49" spans="1:7" x14ac:dyDescent="0.25">
      <c r="A49" s="12" t="s">
        <v>158</v>
      </c>
      <c r="B49" s="4" t="s">
        <v>81</v>
      </c>
      <c r="C49" s="15">
        <v>356244.2</v>
      </c>
      <c r="D49" s="15">
        <v>444475.6</v>
      </c>
      <c r="E49" s="15">
        <v>233770.5</v>
      </c>
      <c r="F49" s="15">
        <v>254620.6</v>
      </c>
      <c r="G49" s="15">
        <v>280004.7</v>
      </c>
    </row>
    <row r="50" spans="1:7" x14ac:dyDescent="0.25">
      <c r="A50" s="8" t="s">
        <v>159</v>
      </c>
      <c r="B50" s="4" t="s">
        <v>82</v>
      </c>
      <c r="C50" s="15">
        <v>3887503.5</v>
      </c>
      <c r="D50" s="15">
        <v>6730388.2999999998</v>
      </c>
      <c r="E50" s="15">
        <v>6160750.2000000002</v>
      </c>
      <c r="F50" s="15">
        <v>2900421.3</v>
      </c>
      <c r="G50" s="15">
        <v>2931494.1</v>
      </c>
    </row>
    <row r="51" spans="1:7" x14ac:dyDescent="0.25">
      <c r="A51" s="8" t="s">
        <v>83</v>
      </c>
      <c r="B51" s="4" t="s">
        <v>84</v>
      </c>
      <c r="C51" s="15">
        <v>34932377.299999997</v>
      </c>
      <c r="D51" s="15">
        <v>38629386.5</v>
      </c>
      <c r="E51" s="15">
        <v>37202803.399999999</v>
      </c>
      <c r="F51" s="15">
        <v>38953606.399999999</v>
      </c>
      <c r="G51" s="15">
        <v>39836603.899999999</v>
      </c>
    </row>
    <row r="52" spans="1:7" x14ac:dyDescent="0.25">
      <c r="A52" s="6" t="s">
        <v>85</v>
      </c>
      <c r="B52" s="7" t="s">
        <v>86</v>
      </c>
      <c r="C52" s="14">
        <f>C53+C55+C54+C56</f>
        <v>10178087.899999999</v>
      </c>
      <c r="D52" s="14">
        <f t="shared" ref="D52:G52" si="8">D53+D55+D54+D56</f>
        <v>10333914.5</v>
      </c>
      <c r="E52" s="14">
        <f t="shared" si="8"/>
        <v>8970896.0999999996</v>
      </c>
      <c r="F52" s="14">
        <f t="shared" si="8"/>
        <v>9860310.5999999996</v>
      </c>
      <c r="G52" s="14">
        <f t="shared" si="8"/>
        <v>8356917.9000000004</v>
      </c>
    </row>
    <row r="53" spans="1:7" x14ac:dyDescent="0.25">
      <c r="A53" s="8" t="s">
        <v>87</v>
      </c>
      <c r="B53" s="4" t="s">
        <v>88</v>
      </c>
      <c r="C53" s="15">
        <v>9918894.1999999993</v>
      </c>
      <c r="D53" s="15">
        <v>10140074.800000001</v>
      </c>
      <c r="E53" s="15">
        <v>8801733</v>
      </c>
      <c r="F53" s="15">
        <v>9690072.5999999996</v>
      </c>
      <c r="G53" s="15">
        <v>8182794.4000000004</v>
      </c>
    </row>
    <row r="54" spans="1:7" x14ac:dyDescent="0.25">
      <c r="A54" s="8" t="s">
        <v>89</v>
      </c>
      <c r="B54" s="4" t="s">
        <v>90</v>
      </c>
      <c r="C54" s="15">
        <v>77133</v>
      </c>
      <c r="D54" s="15">
        <v>57087.199999999997</v>
      </c>
      <c r="E54" s="15">
        <v>56664.9</v>
      </c>
      <c r="F54" s="15">
        <v>58157.8</v>
      </c>
      <c r="G54" s="15">
        <v>59854.400000000001</v>
      </c>
    </row>
    <row r="55" spans="1:7" ht="31.5" hidden="1" x14ac:dyDescent="0.25">
      <c r="A55" s="8" t="s">
        <v>162</v>
      </c>
      <c r="B55" s="10" t="s">
        <v>161</v>
      </c>
      <c r="C55" s="15"/>
      <c r="D55" s="15"/>
      <c r="E55" s="15"/>
      <c r="F55" s="15"/>
      <c r="G55" s="15"/>
    </row>
    <row r="56" spans="1:7" ht="31.5" x14ac:dyDescent="0.25">
      <c r="A56" s="8" t="s">
        <v>91</v>
      </c>
      <c r="B56" s="4" t="s">
        <v>92</v>
      </c>
      <c r="C56" s="15">
        <v>182060.7</v>
      </c>
      <c r="D56" s="15">
        <v>136752.5</v>
      </c>
      <c r="E56" s="15">
        <v>112498.2</v>
      </c>
      <c r="F56" s="15">
        <v>112080.2</v>
      </c>
      <c r="G56" s="15">
        <v>114269.1</v>
      </c>
    </row>
    <row r="57" spans="1:7" x14ac:dyDescent="0.25">
      <c r="A57" s="6" t="s">
        <v>93</v>
      </c>
      <c r="B57" s="7" t="s">
        <v>94</v>
      </c>
      <c r="C57" s="14">
        <f>C58+C59+C60+C62+C63+C64+C65+C61</f>
        <v>25150852.100000001</v>
      </c>
      <c r="D57" s="14">
        <f>D58+D59+D60+D62+D63+D64+D65+D61</f>
        <v>37271745.899999999</v>
      </c>
      <c r="E57" s="14">
        <f t="shared" ref="E57:G57" si="9">E58+E59+E60+E62+E63+E64+E65+E61</f>
        <v>26699723.799999997</v>
      </c>
      <c r="F57" s="14">
        <f t="shared" si="9"/>
        <v>26591131.100000001</v>
      </c>
      <c r="G57" s="14">
        <f t="shared" si="9"/>
        <v>25966973.800000001</v>
      </c>
    </row>
    <row r="58" spans="1:7" x14ac:dyDescent="0.25">
      <c r="A58" s="8" t="s">
        <v>95</v>
      </c>
      <c r="B58" s="4" t="s">
        <v>96</v>
      </c>
      <c r="C58" s="15">
        <v>7756737.2000000002</v>
      </c>
      <c r="D58" s="15">
        <v>11411860.199999999</v>
      </c>
      <c r="E58" s="15">
        <v>9397386.1999999993</v>
      </c>
      <c r="F58" s="15">
        <v>8947505.4000000004</v>
      </c>
      <c r="G58" s="15">
        <v>8048355.7000000002</v>
      </c>
    </row>
    <row r="59" spans="1:7" x14ac:dyDescent="0.25">
      <c r="A59" s="8" t="s">
        <v>97</v>
      </c>
      <c r="B59" s="4" t="s">
        <v>98</v>
      </c>
      <c r="C59" s="15">
        <v>2381274.2000000002</v>
      </c>
      <c r="D59" s="15">
        <v>2674486</v>
      </c>
      <c r="E59" s="15">
        <v>2650868.7000000002</v>
      </c>
      <c r="F59" s="15">
        <v>2714280.5</v>
      </c>
      <c r="G59" s="15">
        <v>2789273</v>
      </c>
    </row>
    <row r="60" spans="1:7" x14ac:dyDescent="0.25">
      <c r="A60" s="8" t="s">
        <v>99</v>
      </c>
      <c r="B60" s="4" t="s">
        <v>100</v>
      </c>
      <c r="C60" s="15">
        <v>165854.79999999999</v>
      </c>
      <c r="D60" s="15">
        <v>152464.1</v>
      </c>
      <c r="E60" s="15">
        <v>192586.6</v>
      </c>
      <c r="F60" s="15">
        <v>200483.20000000001</v>
      </c>
      <c r="G60" s="15">
        <v>205841.1</v>
      </c>
    </row>
    <row r="61" spans="1:7" x14ac:dyDescent="0.25">
      <c r="A61" s="8" t="s">
        <v>149</v>
      </c>
      <c r="B61" s="10" t="s">
        <v>148</v>
      </c>
      <c r="C61" s="15">
        <v>1568.4</v>
      </c>
      <c r="D61" s="15">
        <v>4753.3999999999996</v>
      </c>
      <c r="E61" s="15">
        <v>5086.5</v>
      </c>
      <c r="F61" s="15">
        <v>5734.3</v>
      </c>
      <c r="G61" s="15">
        <v>6501.1</v>
      </c>
    </row>
    <row r="62" spans="1:7" ht="47.25" x14ac:dyDescent="0.25">
      <c r="A62" s="8" t="s">
        <v>101</v>
      </c>
      <c r="B62" s="4" t="s">
        <v>102</v>
      </c>
      <c r="C62" s="15">
        <v>505909</v>
      </c>
      <c r="D62" s="15">
        <v>569455.6</v>
      </c>
      <c r="E62" s="15">
        <v>547439.30000000005</v>
      </c>
      <c r="F62" s="15">
        <v>558809.30000000005</v>
      </c>
      <c r="G62" s="15">
        <v>570889.80000000005</v>
      </c>
    </row>
    <row r="63" spans="1:7" ht="31.5" x14ac:dyDescent="0.25">
      <c r="A63" s="8" t="s">
        <v>103</v>
      </c>
      <c r="B63" s="4" t="s">
        <v>104</v>
      </c>
      <c r="C63" s="15">
        <v>203871.4</v>
      </c>
      <c r="D63" s="15">
        <v>2640350.6</v>
      </c>
      <c r="E63" s="15">
        <v>134384.1</v>
      </c>
      <c r="F63" s="15">
        <v>139853.79999999999</v>
      </c>
      <c r="G63" s="15">
        <v>145548.4</v>
      </c>
    </row>
    <row r="64" spans="1:7" ht="31.5" x14ac:dyDescent="0.25">
      <c r="A64" s="8" t="s">
        <v>105</v>
      </c>
      <c r="B64" s="4" t="s">
        <v>106</v>
      </c>
      <c r="C64" s="15">
        <v>30969</v>
      </c>
      <c r="D64" s="15">
        <v>34182.6</v>
      </c>
      <c r="E64" s="15">
        <v>31106.3</v>
      </c>
      <c r="F64" s="15">
        <v>31163.1</v>
      </c>
      <c r="G64" s="15">
        <v>31222.2</v>
      </c>
    </row>
    <row r="65" spans="1:7" ht="31.5" x14ac:dyDescent="0.25">
      <c r="A65" s="8" t="s">
        <v>107</v>
      </c>
      <c r="B65" s="4" t="s">
        <v>108</v>
      </c>
      <c r="C65" s="15">
        <v>14104668.1</v>
      </c>
      <c r="D65" s="15">
        <v>19784193.399999999</v>
      </c>
      <c r="E65" s="15">
        <v>13740866.1</v>
      </c>
      <c r="F65" s="15">
        <v>13993301.5</v>
      </c>
      <c r="G65" s="15">
        <v>14169342.5</v>
      </c>
    </row>
    <row r="66" spans="1:7" x14ac:dyDescent="0.25">
      <c r="A66" s="6" t="s">
        <v>109</v>
      </c>
      <c r="B66" s="7" t="s">
        <v>110</v>
      </c>
      <c r="C66" s="14">
        <f>C67+C68+C69+C70+C71</f>
        <v>39466803.200000003</v>
      </c>
      <c r="D66" s="14">
        <f>D67+D68+D69+D70+D71</f>
        <v>53791791.399999999</v>
      </c>
      <c r="E66" s="14">
        <f t="shared" ref="E66:G66" si="10">E67+E68+E69+E70+E71</f>
        <v>52038065.200000003</v>
      </c>
      <c r="F66" s="14">
        <f t="shared" si="10"/>
        <v>52458100.199999996</v>
      </c>
      <c r="G66" s="14">
        <f t="shared" si="10"/>
        <v>54217446.100000001</v>
      </c>
    </row>
    <row r="67" spans="1:7" x14ac:dyDescent="0.25">
      <c r="A67" s="8" t="s">
        <v>111</v>
      </c>
      <c r="B67" s="4" t="s">
        <v>112</v>
      </c>
      <c r="C67" s="15">
        <v>874363.8</v>
      </c>
      <c r="D67" s="15">
        <v>880529.8</v>
      </c>
      <c r="E67" s="15">
        <v>935831.6</v>
      </c>
      <c r="F67" s="15">
        <v>971569.4</v>
      </c>
      <c r="G67" s="15">
        <v>1007696.8</v>
      </c>
    </row>
    <row r="68" spans="1:7" x14ac:dyDescent="0.25">
      <c r="A68" s="8" t="s">
        <v>160</v>
      </c>
      <c r="B68" s="4" t="s">
        <v>113</v>
      </c>
      <c r="C68" s="15">
        <v>4546714.9000000004</v>
      </c>
      <c r="D68" s="15">
        <v>6240714.5</v>
      </c>
      <c r="E68" s="15">
        <v>5184993</v>
      </c>
      <c r="F68" s="15">
        <v>5434278.5</v>
      </c>
      <c r="G68" s="15">
        <v>5707509.9000000004</v>
      </c>
    </row>
    <row r="69" spans="1:7" x14ac:dyDescent="0.25">
      <c r="A69" s="8" t="s">
        <v>114</v>
      </c>
      <c r="B69" s="4" t="s">
        <v>115</v>
      </c>
      <c r="C69" s="15">
        <v>27150431</v>
      </c>
      <c r="D69" s="15">
        <v>33050100.699999999</v>
      </c>
      <c r="E69" s="15">
        <v>32795483.399999999</v>
      </c>
      <c r="F69" s="15">
        <v>32560487.899999999</v>
      </c>
      <c r="G69" s="15">
        <v>33625778.700000003</v>
      </c>
    </row>
    <row r="70" spans="1:7" x14ac:dyDescent="0.25">
      <c r="A70" s="8" t="s">
        <v>116</v>
      </c>
      <c r="B70" s="4" t="s">
        <v>117</v>
      </c>
      <c r="C70" s="15">
        <v>6419808.7999999998</v>
      </c>
      <c r="D70" s="15">
        <v>13161549.800000001</v>
      </c>
      <c r="E70" s="15">
        <v>12763495.1</v>
      </c>
      <c r="F70" s="15">
        <v>13132972.6</v>
      </c>
      <c r="G70" s="15">
        <v>13516886.300000001</v>
      </c>
    </row>
    <row r="71" spans="1:7" ht="31.5" x14ac:dyDescent="0.25">
      <c r="A71" s="8" t="s">
        <v>118</v>
      </c>
      <c r="B71" s="4" t="s">
        <v>119</v>
      </c>
      <c r="C71" s="15">
        <v>475484.7</v>
      </c>
      <c r="D71" s="15">
        <v>458896.6</v>
      </c>
      <c r="E71" s="15">
        <v>358262.1</v>
      </c>
      <c r="F71" s="15">
        <v>358791.8</v>
      </c>
      <c r="G71" s="15">
        <v>359574.4</v>
      </c>
    </row>
    <row r="72" spans="1:7" x14ac:dyDescent="0.25">
      <c r="A72" s="6" t="s">
        <v>120</v>
      </c>
      <c r="B72" s="7" t="s">
        <v>121</v>
      </c>
      <c r="C72" s="14">
        <f>C73+C74+C75+C76</f>
        <v>4653495.5999999996</v>
      </c>
      <c r="D72" s="14">
        <f>D73+D74+D75+D76</f>
        <v>8627940.9000000004</v>
      </c>
      <c r="E72" s="14">
        <f t="shared" ref="E72:G72" si="11">E73+E74+E75+E76</f>
        <v>4157207.5</v>
      </c>
      <c r="F72" s="14">
        <f t="shared" si="11"/>
        <v>4332995.8999999994</v>
      </c>
      <c r="G72" s="14">
        <f t="shared" si="11"/>
        <v>3946650.8000000003</v>
      </c>
    </row>
    <row r="73" spans="1:7" x14ac:dyDescent="0.25">
      <c r="A73" s="8" t="s">
        <v>122</v>
      </c>
      <c r="B73" s="4" t="s">
        <v>123</v>
      </c>
      <c r="C73" s="15">
        <v>2701801.7</v>
      </c>
      <c r="D73" s="15">
        <v>6538077</v>
      </c>
      <c r="E73" s="15">
        <v>3247902.8</v>
      </c>
      <c r="F73" s="15">
        <v>3460914.7</v>
      </c>
      <c r="G73" s="15">
        <v>3211961.6</v>
      </c>
    </row>
    <row r="74" spans="1:7" x14ac:dyDescent="0.25">
      <c r="A74" s="8" t="s">
        <v>124</v>
      </c>
      <c r="B74" s="4" t="s">
        <v>125</v>
      </c>
      <c r="C74" s="15">
        <v>626350.80000000005</v>
      </c>
      <c r="D74" s="15">
        <v>1090555.2</v>
      </c>
      <c r="E74" s="15">
        <v>314631.59999999998</v>
      </c>
      <c r="F74" s="15">
        <v>274618.90000000002</v>
      </c>
      <c r="G74" s="15">
        <v>136776</v>
      </c>
    </row>
    <row r="75" spans="1:7" x14ac:dyDescent="0.25">
      <c r="A75" s="8" t="s">
        <v>126</v>
      </c>
      <c r="B75" s="4" t="s">
        <v>127</v>
      </c>
      <c r="C75" s="15">
        <v>1264222.8</v>
      </c>
      <c r="D75" s="15">
        <v>943360.6</v>
      </c>
      <c r="E75" s="15">
        <v>555025.6</v>
      </c>
      <c r="F75" s="15">
        <v>557751.19999999995</v>
      </c>
      <c r="G75" s="15">
        <v>558136</v>
      </c>
    </row>
    <row r="76" spans="1:7" ht="31.5" x14ac:dyDescent="0.25">
      <c r="A76" s="8" t="s">
        <v>128</v>
      </c>
      <c r="B76" s="4" t="s">
        <v>129</v>
      </c>
      <c r="C76" s="15">
        <v>61120.3</v>
      </c>
      <c r="D76" s="15">
        <v>55948.1</v>
      </c>
      <c r="E76" s="15">
        <v>39647.5</v>
      </c>
      <c r="F76" s="15">
        <v>39711.1</v>
      </c>
      <c r="G76" s="15">
        <v>39777.199999999997</v>
      </c>
    </row>
    <row r="77" spans="1:7" x14ac:dyDescent="0.25">
      <c r="A77" s="6" t="s">
        <v>130</v>
      </c>
      <c r="B77" s="7" t="s">
        <v>131</v>
      </c>
      <c r="C77" s="14">
        <f>C78+C79+C80</f>
        <v>1821603.5</v>
      </c>
      <c r="D77" s="14">
        <f>D78+D79+D80</f>
        <v>1726289.3000000003</v>
      </c>
      <c r="E77" s="14">
        <f t="shared" ref="E77:G77" si="12">E78+E79+E80</f>
        <v>1532097.5</v>
      </c>
      <c r="F77" s="14">
        <f t="shared" si="12"/>
        <v>1531787.5000000002</v>
      </c>
      <c r="G77" s="14">
        <f t="shared" si="12"/>
        <v>1527224.5000000002</v>
      </c>
    </row>
    <row r="78" spans="1:7" x14ac:dyDescent="0.25">
      <c r="A78" s="8" t="s">
        <v>132</v>
      </c>
      <c r="B78" s="4" t="s">
        <v>133</v>
      </c>
      <c r="C78" s="15">
        <v>1109374.8</v>
      </c>
      <c r="D78" s="15">
        <v>1035585.3</v>
      </c>
      <c r="E78" s="15">
        <v>887591.6</v>
      </c>
      <c r="F78" s="15">
        <v>883206.8</v>
      </c>
      <c r="G78" s="15">
        <v>883000.8</v>
      </c>
    </row>
    <row r="79" spans="1:7" x14ac:dyDescent="0.25">
      <c r="A79" s="8" t="s">
        <v>134</v>
      </c>
      <c r="B79" s="4" t="s">
        <v>135</v>
      </c>
      <c r="C79" s="15">
        <v>683675.6</v>
      </c>
      <c r="D79" s="15">
        <v>660141.9</v>
      </c>
      <c r="E79" s="15">
        <v>624577.6</v>
      </c>
      <c r="F79" s="15">
        <v>628652.4</v>
      </c>
      <c r="G79" s="15">
        <v>624295.4</v>
      </c>
    </row>
    <row r="80" spans="1:7" ht="31.5" x14ac:dyDescent="0.25">
      <c r="A80" s="8" t="s">
        <v>136</v>
      </c>
      <c r="B80" s="4" t="s">
        <v>137</v>
      </c>
      <c r="C80" s="15">
        <v>28553.1</v>
      </c>
      <c r="D80" s="15">
        <v>30562.1</v>
      </c>
      <c r="E80" s="15">
        <v>19928.3</v>
      </c>
      <c r="F80" s="15">
        <v>19928.3</v>
      </c>
      <c r="G80" s="15">
        <v>19928.3</v>
      </c>
    </row>
    <row r="81" spans="1:7" ht="31.5" x14ac:dyDescent="0.25">
      <c r="A81" s="6" t="s">
        <v>138</v>
      </c>
      <c r="B81" s="7" t="s">
        <v>139</v>
      </c>
      <c r="C81" s="14">
        <f>C82</f>
        <v>84558.8</v>
      </c>
      <c r="D81" s="14">
        <f t="shared" ref="D81:G81" si="13">D82</f>
        <v>89166.8</v>
      </c>
      <c r="E81" s="14">
        <f t="shared" si="13"/>
        <v>93628.6</v>
      </c>
      <c r="F81" s="14">
        <f t="shared" si="13"/>
        <v>93725.2</v>
      </c>
      <c r="G81" s="14">
        <f t="shared" si="13"/>
        <v>93783.4</v>
      </c>
    </row>
    <row r="82" spans="1:7" ht="31.5" x14ac:dyDescent="0.25">
      <c r="A82" s="8" t="s">
        <v>140</v>
      </c>
      <c r="B82" s="4" t="s">
        <v>141</v>
      </c>
      <c r="C82" s="15">
        <v>84558.8</v>
      </c>
      <c r="D82" s="15">
        <v>89166.8</v>
      </c>
      <c r="E82" s="15">
        <v>93628.6</v>
      </c>
      <c r="F82" s="15">
        <v>93725.2</v>
      </c>
      <c r="G82" s="15">
        <v>93783.4</v>
      </c>
    </row>
    <row r="83" spans="1:7" ht="47.25" x14ac:dyDescent="0.25">
      <c r="A83" s="5" t="s">
        <v>142</v>
      </c>
      <c r="B83" s="7" t="s">
        <v>143</v>
      </c>
      <c r="C83" s="14">
        <f>C84+C85</f>
        <v>15454499.199999999</v>
      </c>
      <c r="D83" s="14">
        <f>D84+D85</f>
        <v>13179379.600000001</v>
      </c>
      <c r="E83" s="14">
        <f t="shared" ref="E83:G83" si="14">E84+E85</f>
        <v>16545006</v>
      </c>
      <c r="F83" s="14">
        <f t="shared" si="14"/>
        <v>14448503.9</v>
      </c>
      <c r="G83" s="14">
        <f t="shared" si="14"/>
        <v>12686837.9</v>
      </c>
    </row>
    <row r="84" spans="1:7" ht="48" customHeight="1" x14ac:dyDescent="0.25">
      <c r="A84" s="9" t="s">
        <v>144</v>
      </c>
      <c r="B84" s="4" t="s">
        <v>145</v>
      </c>
      <c r="C84" s="15">
        <v>752231</v>
      </c>
      <c r="D84" s="15">
        <v>851169.3</v>
      </c>
      <c r="E84" s="15">
        <v>1620170.4</v>
      </c>
      <c r="F84" s="15">
        <v>823216.6</v>
      </c>
      <c r="G84" s="15">
        <v>282720.09999999998</v>
      </c>
    </row>
    <row r="85" spans="1:7" ht="31.5" x14ac:dyDescent="0.25">
      <c r="A85" s="9" t="s">
        <v>146</v>
      </c>
      <c r="B85" s="4" t="s">
        <v>147</v>
      </c>
      <c r="C85" s="15">
        <v>14702268.199999999</v>
      </c>
      <c r="D85" s="15">
        <v>12328210.300000001</v>
      </c>
      <c r="E85" s="15">
        <v>14924835.6</v>
      </c>
      <c r="F85" s="15">
        <v>13625287.300000001</v>
      </c>
      <c r="G85" s="15">
        <v>12404117.800000001</v>
      </c>
    </row>
    <row r="86" spans="1:7" x14ac:dyDescent="0.25">
      <c r="A86" s="16" t="s">
        <v>155</v>
      </c>
      <c r="B86" s="17"/>
      <c r="C86" s="14"/>
      <c r="D86" s="15"/>
      <c r="E86" s="14"/>
      <c r="F86" s="14">
        <v>7160000</v>
      </c>
      <c r="G86" s="14">
        <v>14870000</v>
      </c>
    </row>
  </sheetData>
  <autoFilter ref="A3:E85"/>
  <mergeCells count="6">
    <mergeCell ref="A1:G1"/>
    <mergeCell ref="A3:A4"/>
    <mergeCell ref="B3:B4"/>
    <mergeCell ref="C3:C4"/>
    <mergeCell ref="D3:D4"/>
    <mergeCell ref="E3:G3"/>
  </mergeCells>
  <pageMargins left="0.31496062992125984" right="0.31496062992125984" top="0.35433070866141736" bottom="0.35433070866141736" header="0.31496062992125984" footer="0.11811023622047245"/>
  <pageSetup paperSize="9" scale="69" fitToHeight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</vt:lpstr>
      <vt:lpstr>Расходы!Заголовки_для_печати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2020-10-15T04:46:05Z</cp:lastPrinted>
  <dcterms:created xsi:type="dcterms:W3CDTF">2016-07-21T10:53:00Z</dcterms:created>
  <dcterms:modified xsi:type="dcterms:W3CDTF">2020-10-15T04:46:06Z</dcterms:modified>
</cp:coreProperties>
</file>