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96" windowHeight="1116" autoFilterDateGrouping="0"/>
  </bookViews>
  <sheets>
    <sheet name="Sheet" sheetId="1" r:id="rId1"/>
  </sheets>
  <definedNames>
    <definedName name="_xlnm._FilterDatabase" localSheetId="0" hidden="1">Sheet!$A$30:$F$56</definedName>
  </definedNames>
  <calcPr calcId="145621"/>
</workbook>
</file>

<file path=xl/calcChain.xml><?xml version="1.0" encoding="utf-8"?>
<calcChain xmlns="http://schemas.openxmlformats.org/spreadsheetml/2006/main">
  <c r="F33" i="1" l="1"/>
  <c r="F40" i="1"/>
  <c r="D52" i="1"/>
  <c r="C46" i="1"/>
  <c r="F39" i="1"/>
  <c r="F45" i="1"/>
  <c r="D49" i="1"/>
  <c r="E39" i="1"/>
  <c r="F28" i="1" l="1"/>
  <c r="C28" i="1"/>
  <c r="F17" i="1"/>
  <c r="F12" i="1"/>
  <c r="D15" i="1"/>
</calcChain>
</file>

<file path=xl/sharedStrings.xml><?xml version="1.0" encoding="utf-8"?>
<sst xmlns="http://schemas.openxmlformats.org/spreadsheetml/2006/main" count="109" uniqueCount="98">
  <si>
    <t>Консолидированный бюджет РТ (план)</t>
  </si>
  <si>
    <t>Консолидированный бюджет РТ (факт)</t>
  </si>
  <si>
    <t>Бюджет РТ (план)</t>
  </si>
  <si>
    <t>Бюджет РТ (факт)</t>
  </si>
  <si>
    <t>Код дохода по КД</t>
  </si>
  <si>
    <t>Доходы бюджета - Всего</t>
  </si>
  <si>
    <t>10000000000000000</t>
  </si>
  <si>
    <t>НАЛОГОВЫЕ И НЕНАЛОГОВЫЕ ДОХОДЫ</t>
  </si>
  <si>
    <t>10100000000000000</t>
  </si>
  <si>
    <t>НАЛОГИ НА ПРИБЫЛЬ, ДОХОДЫ</t>
  </si>
  <si>
    <t>10300000000000000</t>
  </si>
  <si>
    <t>НАЛОГИ НА ТОВАРЫ (РАБОТЫ, УСЛУГИ), РЕАЛИЗУЕМЫЕ НА ТЕРРИТОРИИ РОССИЙСКОЙ ФЕДЕРАЦИИ</t>
  </si>
  <si>
    <t>10500000000000000</t>
  </si>
  <si>
    <t>НАЛОГИ НА СОВОКУПНЫЙ ДОХОД</t>
  </si>
  <si>
    <t>10600000000000000</t>
  </si>
  <si>
    <t>НАЛОГИ НА ИМУЩЕСТВО</t>
  </si>
  <si>
    <t>10700000000000000</t>
  </si>
  <si>
    <t>НАЛОГИ, СБОРЫ И РЕГУЛЯРНЫЕ ПЛАТЕЖИ ЗА ПОЛЬЗОВАНИЕ ПРИРОДНЫМИ РЕСУРСАМИ</t>
  </si>
  <si>
    <t>10800000000000000</t>
  </si>
  <si>
    <t>ГОСУДАРСТВЕННАЯ ПОШЛИНА</t>
  </si>
  <si>
    <t>10900000000000000</t>
  </si>
  <si>
    <t>ЗАДОЛЖЕННОСТЬ И ПЕРЕРАСЧЕТЫ ПО ОТМЕНЕННЫМ НАЛОГАМ, СБОРАМ И ИНЫМ ОБЯЗАТЕЛЬНЫМ ПЛАТЕЖАМ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</si>
  <si>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</si>
  <si>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</si>
  <si>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</si>
  <si>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</si>
  <si>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</si>
  <si>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</si>
  <si>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11400000000000000</t>
  </si>
  <si>
    <t>ДОХОДЫ ОТ ПРОДАЖИ МАТЕРИАЛЬНЫХ И НЕМАТЕРИАЛЬНЫХ АКТИВОВ</t>
  </si>
  <si>
    <t>11500000000000000</t>
  </si>
  <si>
    <t>АДМИНИСТРАТИВНЫЕ ПЛАТЕЖИ И СБОРЫ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</si>
  <si>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</si>
  <si>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</si>
  <si>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</si>
  <si>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</si>
  <si>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</si>
  <si>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</si>
  <si>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</si>
  <si>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</si>
  <si>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20300000000000000</t>
  </si>
  <si>
    <t>БЕЗВОЗМЕЗДНЫЕ ПОСТУПЛЕНИЯ ОТ ГОСУДАРСТВЕННЫХ (МУНИЦИПАЛЬНЫХ) ОРГАНИЗАЦИЙ</t>
  </si>
  <si>
    <t>20400000000000000</t>
  </si>
  <si>
    <t>БЕЗВОЗМЕЗДНЫЕ ПОСТУПЛЕНИЯ ОТ НЕГОСУДАРСТВЕННЫХ ОРГАНИЗАЦИЙ</t>
  </si>
  <si>
    <t>20700000000000000</t>
  </si>
  <si>
    <t>ПРОЧИЕ БЕЗВОЗМЕЗДНЫЕ ПОСТУПЛЕНИЯ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</si>
  <si>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</si>
  <si>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</si>
  <si>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</si>
  <si>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</si>
  <si>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85000000000000000</t>
  </si>
  <si>
    <t>01000000000000000</t>
  </si>
  <si>
    <t>ОБЩЕГОСУДАРСТВЕННЫЕ ВОПРОСЫ</t>
  </si>
  <si>
    <t>01000000000000251</t>
  </si>
  <si>
    <t>Перечисления другим бюджетам бюджетной системы Российской Федерации</t>
  </si>
  <si>
    <t>02000000000000000</t>
  </si>
  <si>
    <t>НАЦИОНАЛЬНАЯ ОБОРОНА</t>
  </si>
  <si>
    <t>02000000000000251</t>
  </si>
  <si>
    <t>03000000000000000</t>
  </si>
  <si>
    <t>НАЦИОНАЛЬНАЯ БЕЗОПАСНОСТЬ И ПРАВООХРАНИТЕЛЬНАЯ ДЕЯТЕЛЬНОСТЬ</t>
  </si>
  <si>
    <t>04000000000000000</t>
  </si>
  <si>
    <t>НАЦИОНАЛЬНАЯ ЭКОНОМИКА</t>
  </si>
  <si>
    <t>04000000000000251</t>
  </si>
  <si>
    <t>05000000000000000</t>
  </si>
  <si>
    <t>ЖИЛИЩНО-КОММУНАЛЬНОЕ ХОЗЯЙСТВО</t>
  </si>
  <si>
    <t>05000000000000251</t>
  </si>
  <si>
    <t>06000000000000000</t>
  </si>
  <si>
    <t>ОХРАНА ОКРУЖАЮЩЕЙ СРЕДЫ</t>
  </si>
  <si>
    <t>06000000000000251</t>
  </si>
  <si>
    <t>07000000000000000</t>
  </si>
  <si>
    <t>ОБРАЗОВАНИЕ</t>
  </si>
  <si>
    <t>07000000000000251</t>
  </si>
  <si>
    <t>08000000000000000</t>
  </si>
  <si>
    <t>КУЛЬТУРА, КИНЕМАТОГРАФИЯ</t>
  </si>
  <si>
    <t>08000000000000251</t>
  </si>
  <si>
    <t>09000000000000000</t>
  </si>
  <si>
    <t>ЗДРАВООХРАНЕНИЕ</t>
  </si>
  <si>
    <t>09000000000000251</t>
  </si>
  <si>
    <t>СОЦИАЛЬНАЯ ПОЛИТИКА</t>
  </si>
  <si>
    <t>10000000000000251</t>
  </si>
  <si>
    <t>11000000000000000</t>
  </si>
  <si>
    <t>ФИЗИЧЕСКАЯ КУЛЬТУРА И СПОРТ</t>
  </si>
  <si>
    <t>11000000000000251</t>
  </si>
  <si>
    <t>12000000000000000</t>
  </si>
  <si>
    <t>СРЕДСТВА МАССОВОЙ ИНФОРМАЦИИ</t>
  </si>
  <si>
    <t>13000000000000000</t>
  </si>
  <si>
    <t>ОБСЛУЖИВАНИЕ ГОСУДАРСТВЕННОГО (МУНИЦИПАЛЬНОГО) ДОЛГА</t>
  </si>
  <si>
    <t>14000000000000000</t>
  </si>
  <si>
    <t>МЕЖБЮДЖЕТНЫЕ ТРАНСФЕРТЫ ОБЩЕГО ХАРАКТЕРА БЮДЖЕТАМ БЮДЖЕТНОЙ СИСТЕМЫ РОССИЙСКОЙ ФЕДЕРАЦИИ</t>
  </si>
  <si>
    <t>14000000000000251</t>
  </si>
  <si>
    <t>96000000000000000</t>
  </si>
  <si>
    <t>Результат исполнения бюджета (дефицит '--', профицит '+')</t>
  </si>
  <si>
    <t>ОТЧЕТ ОБ ИСПОЛНЕНИИ КОНСОЛИДИРОВАННОГО БЮДЖЕТА РЕСПУБЛИКИ ТАТАРСТАН и БЮДЖЕТА РЕСПУБЛИКИ ТАТАРСТАН</t>
  </si>
  <si>
    <t xml:space="preserve">Единица измерения: тыс. руб </t>
  </si>
  <si>
    <t xml:space="preserve"> Наименование показателя</t>
  </si>
  <si>
    <t>Расходы бюджета - Всего</t>
  </si>
  <si>
    <t>на 1 октября 2020 года</t>
  </si>
  <si>
    <t>79000000000000000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</si>
</sst>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0"/>
      <name val="Arial Cyr"/>
      <charset val="204"/>
    </font>
    <font>
      <sz val="20"/>
      <name val="Times New Roman"/>
      <family val="1"/>
      <charset val="204"/>
    </font>
    <font>
      <sz val="8"/>
      <name val="Tahoma"/>
      <family val="2"/>
      <charset val="204"/>
    </font>
    <font>
      <b/>
      <sz val="22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EAF5F5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5" fillId="3" borderId="1">
      <alignment horizontal="right" vertical="center"/>
    </xf>
    <xf numFmtId="0" fontId="5" fillId="2" borderId="1">
      <alignment horizontal="left" vertical="center"/>
    </xf>
  </cellStyleXfs>
  <cellXfs count="27">
    <xf numFmtId="0" fontId="0" fillId="0" borderId="0" xfId="0"/>
    <xf numFmtId="49" fontId="2" fillId="0" borderId="0" xfId="1" applyNumberFormat="1" applyFont="1" applyFill="1" applyAlignment="1">
      <alignment wrapText="1"/>
    </xf>
    <xf numFmtId="164" fontId="2" fillId="0" borderId="0" xfId="1" applyNumberFormat="1" applyFont="1" applyFill="1" applyAlignment="1"/>
    <xf numFmtId="49" fontId="2" fillId="0" borderId="0" xfId="3" applyNumberFormat="1" applyFont="1" applyFill="1" applyBorder="1" applyAlignment="1" applyProtection="1">
      <alignment vertical="top" wrapText="1"/>
    </xf>
    <xf numFmtId="164" fontId="2" fillId="0" borderId="0" xfId="3" applyNumberFormat="1" applyFont="1" applyFill="1" applyBorder="1" applyAlignment="1" applyProtection="1">
      <alignment vertical="top" wrapText="1"/>
    </xf>
    <xf numFmtId="164" fontId="4" fillId="0" borderId="0" xfId="1" applyNumberFormat="1" applyFont="1" applyFill="1" applyAlignment="1"/>
    <xf numFmtId="49" fontId="2" fillId="0" borderId="3" xfId="2" applyNumberFormat="1" applyFont="1" applyFill="1" applyBorder="1" applyAlignment="1">
      <alignment horizontal="left" vertical="center" wrapText="1"/>
    </xf>
    <xf numFmtId="2" fontId="2" fillId="0" borderId="3" xfId="1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2" fontId="2" fillId="0" borderId="0" xfId="1" applyNumberFormat="1" applyFont="1" applyFill="1" applyAlignment="1">
      <alignment horizontal="center"/>
    </xf>
    <xf numFmtId="2" fontId="2" fillId="0" borderId="0" xfId="3" applyNumberFormat="1" applyFont="1" applyFill="1" applyBorder="1" applyAlignment="1" applyProtection="1">
      <alignment horizontal="center" vertical="top" wrapText="1"/>
    </xf>
    <xf numFmtId="49" fontId="8" fillId="0" borderId="1" xfId="0" applyNumberFormat="1" applyFont="1" applyFill="1" applyBorder="1" applyAlignment="1" applyProtection="1">
      <alignment horizontal="left" vertical="center" readingOrder="1"/>
    </xf>
    <xf numFmtId="49" fontId="8" fillId="0" borderId="1" xfId="0" applyNumberFormat="1" applyFont="1" applyFill="1" applyBorder="1" applyAlignment="1" applyProtection="1">
      <alignment horizontal="left" vertical="center" wrapText="1" readingOrder="1"/>
    </xf>
    <xf numFmtId="164" fontId="8" fillId="0" borderId="1" xfId="0" applyNumberFormat="1" applyFont="1" applyFill="1" applyBorder="1" applyAlignment="1" applyProtection="1">
      <alignment horizontal="right" vertical="center" readingOrder="1"/>
    </xf>
    <xf numFmtId="164" fontId="9" fillId="0" borderId="1" xfId="0" applyNumberFormat="1" applyFont="1" applyFill="1" applyBorder="1" applyAlignment="1" applyProtection="1">
      <alignment horizontal="right" vertical="center" readingOrder="1"/>
    </xf>
    <xf numFmtId="0" fontId="6" fillId="0" borderId="3" xfId="5" applyNumberFormat="1" applyFont="1" applyFill="1" applyBorder="1" applyAlignment="1" applyProtection="1">
      <alignment horizontal="left" vertical="center" wrapText="1"/>
    </xf>
    <xf numFmtId="49" fontId="6" fillId="0" borderId="3" xfId="5" applyNumberFormat="1" applyFont="1" applyFill="1" applyBorder="1" applyAlignment="1" applyProtection="1">
      <alignment horizontal="center" vertical="center"/>
    </xf>
    <xf numFmtId="164" fontId="2" fillId="0" borderId="0" xfId="2" applyNumberFormat="1" applyFont="1" applyFill="1" applyAlignment="1"/>
    <xf numFmtId="164" fontId="9" fillId="0" borderId="4" xfId="0" applyNumberFormat="1" applyFont="1" applyFill="1" applyBorder="1" applyAlignment="1" applyProtection="1">
      <alignment horizontal="right" vertical="center" readingOrder="1"/>
    </xf>
    <xf numFmtId="0" fontId="2" fillId="0" borderId="0" xfId="1" applyFont="1" applyFill="1" applyAlignment="1">
      <alignment horizontal="center" vertical="center" wrapText="1"/>
    </xf>
    <xf numFmtId="164" fontId="2" fillId="0" borderId="3" xfId="2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wrapText="1"/>
    </xf>
    <xf numFmtId="49" fontId="2" fillId="0" borderId="3" xfId="2" applyNumberFormat="1" applyFont="1" applyFill="1" applyBorder="1" applyAlignment="1">
      <alignment horizontal="center" vertical="center" wrapText="1"/>
    </xf>
    <xf numFmtId="2" fontId="2" fillId="0" borderId="3" xfId="2" applyNumberFormat="1" applyFont="1" applyFill="1" applyBorder="1" applyAlignment="1">
      <alignment horizontal="center" vertical="center" wrapText="1"/>
    </xf>
    <xf numFmtId="49" fontId="6" fillId="0" borderId="3" xfId="2" applyNumberFormat="1" applyFont="1" applyFill="1" applyBorder="1" applyAlignment="1">
      <alignment horizontal="left" vertical="center" wrapText="1"/>
    </xf>
    <xf numFmtId="0" fontId="6" fillId="0" borderId="3" xfId="5" applyNumberFormat="1" applyFont="1" applyFill="1" applyBorder="1" applyAlignment="1" applyProtection="1">
      <alignment horizontal="center" vertical="center"/>
    </xf>
  </cellXfs>
  <cellStyles count="6">
    <cellStyle name="rowHeaderLeft" xfId="5"/>
    <cellStyle name="totalDataCell" xfId="4"/>
    <cellStyle name="Обычный" xfId="0" builtinId="0"/>
    <cellStyle name="Обычный 2" xfId="2"/>
    <cellStyle name="Обычный 3" xfId="3"/>
    <cellStyle name="Обычный 6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AF5F5"/>
      <rgbColor rgb="00F0F0F0"/>
      <rgbColor rgb="0080808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56"/>
  <sheetViews>
    <sheetView showGridLines="0" tabSelected="1" topLeftCell="A13" zoomScale="50" zoomScaleNormal="50" workbookViewId="0">
      <selection activeCell="O18" sqref="O18"/>
    </sheetView>
  </sheetViews>
  <sheetFormatPr defaultRowHeight="25.2" x14ac:dyDescent="0.45"/>
  <cols>
    <col min="1" max="1" width="81.21875" style="9" customWidth="1"/>
    <col min="2" max="2" width="39" style="8" customWidth="1"/>
    <col min="3" max="3" width="38.5546875" style="8" customWidth="1"/>
    <col min="4" max="4" width="39.21875" style="8" customWidth="1"/>
    <col min="5" max="5" width="30.5546875" style="8" customWidth="1"/>
    <col min="6" max="6" width="31.6640625" style="8" customWidth="1"/>
    <col min="7" max="16384" width="8.88671875" style="8"/>
  </cols>
  <sheetData>
    <row r="1" spans="1:6" x14ac:dyDescent="0.45">
      <c r="A1" s="20" t="s">
        <v>92</v>
      </c>
      <c r="B1" s="20"/>
      <c r="C1" s="20"/>
      <c r="D1" s="20"/>
      <c r="E1" s="20"/>
      <c r="F1" s="20"/>
    </row>
    <row r="2" spans="1:6" x14ac:dyDescent="0.45">
      <c r="A2" s="1"/>
      <c r="B2" s="10"/>
      <c r="C2" s="18" t="s">
        <v>96</v>
      </c>
      <c r="D2" s="18"/>
      <c r="E2" s="2"/>
      <c r="F2" s="2"/>
    </row>
    <row r="3" spans="1:6" x14ac:dyDescent="0.45">
      <c r="A3" s="3"/>
      <c r="B3" s="11"/>
      <c r="C3" s="4"/>
      <c r="D3" s="4"/>
      <c r="E3" s="4"/>
      <c r="F3" s="4"/>
    </row>
    <row r="4" spans="1:6" x14ac:dyDescent="0.45">
      <c r="A4" s="22" t="s">
        <v>93</v>
      </c>
      <c r="B4" s="22"/>
      <c r="C4" s="5"/>
      <c r="D4" s="5"/>
      <c r="E4" s="5"/>
      <c r="F4" s="5"/>
    </row>
    <row r="5" spans="1:6" x14ac:dyDescent="0.45">
      <c r="A5" s="23" t="s">
        <v>94</v>
      </c>
      <c r="B5" s="24" t="s">
        <v>4</v>
      </c>
      <c r="C5" s="21" t="s">
        <v>0</v>
      </c>
      <c r="D5" s="21" t="s">
        <v>1</v>
      </c>
      <c r="E5" s="21" t="s">
        <v>2</v>
      </c>
      <c r="F5" s="21" t="s">
        <v>3</v>
      </c>
    </row>
    <row r="6" spans="1:6" x14ac:dyDescent="0.45">
      <c r="A6" s="23"/>
      <c r="B6" s="24"/>
      <c r="C6" s="21"/>
      <c r="D6" s="21"/>
      <c r="E6" s="21"/>
      <c r="F6" s="21"/>
    </row>
    <row r="7" spans="1:6" ht="43.2" customHeight="1" x14ac:dyDescent="0.45">
      <c r="A7" s="6" t="s">
        <v>5</v>
      </c>
      <c r="B7" s="7" t="s">
        <v>50</v>
      </c>
      <c r="C7" s="15">
        <v>320034210.39090002</v>
      </c>
      <c r="D7" s="15">
        <v>222004992.91049999</v>
      </c>
      <c r="E7" s="15">
        <v>274430048.86159998</v>
      </c>
      <c r="F7" s="19">
        <v>191607957.9118</v>
      </c>
    </row>
    <row r="8" spans="1:6" ht="42" customHeight="1" x14ac:dyDescent="0.45">
      <c r="A8" s="13" t="s">
        <v>7</v>
      </c>
      <c r="B8" s="12" t="s">
        <v>6</v>
      </c>
      <c r="C8" s="14">
        <v>279303592.43769997</v>
      </c>
      <c r="D8" s="14">
        <v>171888274.83180001</v>
      </c>
      <c r="E8" s="14">
        <v>233439652.90000001</v>
      </c>
      <c r="F8" s="14">
        <v>140318333.72710001</v>
      </c>
    </row>
    <row r="9" spans="1:6" ht="39.6" customHeight="1" x14ac:dyDescent="0.45">
      <c r="A9" s="13" t="s">
        <v>9</v>
      </c>
      <c r="B9" s="12" t="s">
        <v>8</v>
      </c>
      <c r="C9" s="14">
        <v>182096648.24000001</v>
      </c>
      <c r="D9" s="14">
        <v>97561299.714399993</v>
      </c>
      <c r="E9" s="14">
        <v>157550704.40000001</v>
      </c>
      <c r="F9" s="14">
        <v>80391994.997799993</v>
      </c>
    </row>
    <row r="10" spans="1:6" ht="75.599999999999994" x14ac:dyDescent="0.45">
      <c r="A10" s="13" t="s">
        <v>11</v>
      </c>
      <c r="B10" s="12" t="s">
        <v>10</v>
      </c>
      <c r="C10" s="14">
        <v>34171400</v>
      </c>
      <c r="D10" s="14">
        <v>29260863.437399998</v>
      </c>
      <c r="E10" s="14">
        <v>33140300</v>
      </c>
      <c r="F10" s="14">
        <v>28502606.909699999</v>
      </c>
    </row>
    <row r="11" spans="1:6" ht="45.6" customHeight="1" x14ac:dyDescent="0.45">
      <c r="A11" s="13" t="s">
        <v>13</v>
      </c>
      <c r="B11" s="12" t="s">
        <v>12</v>
      </c>
      <c r="C11" s="14">
        <v>13143331.5</v>
      </c>
      <c r="D11" s="14">
        <v>8838064.9385000002</v>
      </c>
      <c r="E11" s="14">
        <v>7839456.4000000004</v>
      </c>
      <c r="F11" s="14">
        <v>5365044.9636000004</v>
      </c>
    </row>
    <row r="12" spans="1:6" ht="45.6" customHeight="1" x14ac:dyDescent="0.45">
      <c r="A12" s="13" t="s">
        <v>15</v>
      </c>
      <c r="B12" s="12" t="s">
        <v>14</v>
      </c>
      <c r="C12" s="14">
        <v>36316118.100000001</v>
      </c>
      <c r="D12" s="14">
        <v>26525977.008299999</v>
      </c>
      <c r="E12" s="14">
        <v>26494639</v>
      </c>
      <c r="F12" s="14">
        <f>20942671.454-0.1</f>
        <v>20942671.353999998</v>
      </c>
    </row>
    <row r="13" spans="1:6" ht="50.4" x14ac:dyDescent="0.45">
      <c r="A13" s="13" t="s">
        <v>17</v>
      </c>
      <c r="B13" s="12" t="s">
        <v>16</v>
      </c>
      <c r="C13" s="14">
        <v>55848</v>
      </c>
      <c r="D13" s="14">
        <v>50867.5749</v>
      </c>
      <c r="E13" s="14">
        <v>8505</v>
      </c>
      <c r="F13" s="14">
        <v>5871.9870000000001</v>
      </c>
    </row>
    <row r="14" spans="1:6" x14ac:dyDescent="0.45">
      <c r="A14" s="13" t="s">
        <v>19</v>
      </c>
      <c r="B14" s="12" t="s">
        <v>18</v>
      </c>
      <c r="C14" s="14">
        <v>1350517.6</v>
      </c>
      <c r="D14" s="14">
        <v>921158.01580000005</v>
      </c>
      <c r="E14" s="14">
        <v>827446.6</v>
      </c>
      <c r="F14" s="14">
        <v>497539.58779999998</v>
      </c>
    </row>
    <row r="15" spans="1:6" ht="75.599999999999994" x14ac:dyDescent="0.45">
      <c r="A15" s="13" t="s">
        <v>21</v>
      </c>
      <c r="B15" s="12" t="s">
        <v>20</v>
      </c>
      <c r="C15" s="14">
        <v>0</v>
      </c>
      <c r="D15" s="14">
        <f>144.1573-0.1</f>
        <v>144.0573</v>
      </c>
      <c r="E15" s="14">
        <v>0</v>
      </c>
      <c r="F15" s="14">
        <v>20.273499999999999</v>
      </c>
    </row>
    <row r="16" spans="1:6" ht="75.599999999999994" x14ac:dyDescent="0.45">
      <c r="A16" s="13" t="s">
        <v>23</v>
      </c>
      <c r="B16" s="12" t="s">
        <v>22</v>
      </c>
      <c r="C16" s="14">
        <v>6086161.8099999996</v>
      </c>
      <c r="D16" s="14">
        <v>3344743.9770999998</v>
      </c>
      <c r="E16" s="14">
        <v>2981663</v>
      </c>
      <c r="F16" s="14">
        <v>1123271.7159</v>
      </c>
    </row>
    <row r="17" spans="1:6" ht="50.4" x14ac:dyDescent="0.45">
      <c r="A17" s="13" t="s">
        <v>25</v>
      </c>
      <c r="B17" s="12" t="s">
        <v>24</v>
      </c>
      <c r="C17" s="14">
        <v>282664</v>
      </c>
      <c r="D17" s="14">
        <v>348755.46340000001</v>
      </c>
      <c r="E17" s="14">
        <v>159756</v>
      </c>
      <c r="F17" s="14">
        <f>214641.4562-0.1</f>
        <v>214641.35619999998</v>
      </c>
    </row>
    <row r="18" spans="1:6" ht="50.4" x14ac:dyDescent="0.45">
      <c r="A18" s="13" t="s">
        <v>27</v>
      </c>
      <c r="B18" s="12" t="s">
        <v>26</v>
      </c>
      <c r="C18" s="14">
        <v>1540821.0560999999</v>
      </c>
      <c r="D18" s="14">
        <v>1070359.5119</v>
      </c>
      <c r="E18" s="14">
        <v>1361930</v>
      </c>
      <c r="F18" s="14">
        <v>700840.61450000003</v>
      </c>
    </row>
    <row r="19" spans="1:6" ht="50.4" x14ac:dyDescent="0.45">
      <c r="A19" s="13" t="s">
        <v>29</v>
      </c>
      <c r="B19" s="12" t="s">
        <v>28</v>
      </c>
      <c r="C19" s="14">
        <v>884132.5</v>
      </c>
      <c r="D19" s="14">
        <v>852025.56299999997</v>
      </c>
      <c r="E19" s="14">
        <v>188000</v>
      </c>
      <c r="F19" s="14">
        <v>79179.657500000001</v>
      </c>
    </row>
    <row r="20" spans="1:6" x14ac:dyDescent="0.45">
      <c r="A20" s="13" t="s">
        <v>31</v>
      </c>
      <c r="B20" s="12" t="s">
        <v>30</v>
      </c>
      <c r="C20" s="14">
        <v>955</v>
      </c>
      <c r="D20" s="14">
        <v>1853.2885000000001</v>
      </c>
      <c r="E20" s="14">
        <v>955</v>
      </c>
      <c r="F20" s="14">
        <v>1853.2885000000001</v>
      </c>
    </row>
    <row r="21" spans="1:6" x14ac:dyDescent="0.45">
      <c r="A21" s="13" t="s">
        <v>33</v>
      </c>
      <c r="B21" s="12" t="s">
        <v>32</v>
      </c>
      <c r="C21" s="14">
        <v>3075288.5008</v>
      </c>
      <c r="D21" s="14">
        <v>2744023.5043000001</v>
      </c>
      <c r="E21" s="14">
        <v>2841147.5</v>
      </c>
      <c r="F21" s="14">
        <v>2407770.5964000002</v>
      </c>
    </row>
    <row r="22" spans="1:6" x14ac:dyDescent="0.45">
      <c r="A22" s="13" t="s">
        <v>35</v>
      </c>
      <c r="B22" s="12" t="s">
        <v>34</v>
      </c>
      <c r="C22" s="14">
        <v>299706.13089999999</v>
      </c>
      <c r="D22" s="14">
        <v>368138.67700000003</v>
      </c>
      <c r="E22" s="14">
        <v>45150</v>
      </c>
      <c r="F22" s="14">
        <v>85026.224700000006</v>
      </c>
    </row>
    <row r="23" spans="1:6" x14ac:dyDescent="0.45">
      <c r="A23" s="13" t="s">
        <v>37</v>
      </c>
      <c r="B23" s="12" t="s">
        <v>36</v>
      </c>
      <c r="C23" s="14">
        <v>40730617.953100003</v>
      </c>
      <c r="D23" s="14">
        <v>50116718.0788</v>
      </c>
      <c r="E23" s="14">
        <v>40990395.961599998</v>
      </c>
      <c r="F23" s="14">
        <v>51289624.184699997</v>
      </c>
    </row>
    <row r="24" spans="1:6" ht="75.599999999999994" x14ac:dyDescent="0.45">
      <c r="A24" s="13" t="s">
        <v>39</v>
      </c>
      <c r="B24" s="12" t="s">
        <v>38</v>
      </c>
      <c r="C24" s="14">
        <v>40748383.695699997</v>
      </c>
      <c r="D24" s="14">
        <v>49624468.011799999</v>
      </c>
      <c r="E24" s="14">
        <v>40815137.695699997</v>
      </c>
      <c r="F24" s="14">
        <v>49678934.921800002</v>
      </c>
    </row>
    <row r="25" spans="1:6" ht="75.599999999999994" x14ac:dyDescent="0.45">
      <c r="A25" s="13" t="s">
        <v>41</v>
      </c>
      <c r="B25" s="12" t="s">
        <v>40</v>
      </c>
      <c r="C25" s="14">
        <v>71660.595000000001</v>
      </c>
      <c r="D25" s="14">
        <v>101620.595</v>
      </c>
      <c r="E25" s="14">
        <v>71660.595000000001</v>
      </c>
      <c r="F25" s="14">
        <v>101540.595</v>
      </c>
    </row>
    <row r="26" spans="1:6" ht="50.4" x14ac:dyDescent="0.45">
      <c r="A26" s="13" t="s">
        <v>43</v>
      </c>
      <c r="B26" s="12" t="s">
        <v>42</v>
      </c>
      <c r="C26" s="14">
        <v>294628.50530000002</v>
      </c>
      <c r="D26" s="14">
        <v>279670.97659999999</v>
      </c>
      <c r="E26" s="14">
        <v>167483.49530000001</v>
      </c>
      <c r="F26" s="14">
        <v>152310.35440000001</v>
      </c>
    </row>
    <row r="27" spans="1:6" ht="51.6" customHeight="1" x14ac:dyDescent="0.45">
      <c r="A27" s="13" t="s">
        <v>45</v>
      </c>
      <c r="B27" s="12" t="s">
        <v>44</v>
      </c>
      <c r="C27" s="14">
        <v>29.3</v>
      </c>
      <c r="D27" s="14">
        <v>1901.4484</v>
      </c>
      <c r="E27" s="14">
        <v>0</v>
      </c>
      <c r="F27" s="14">
        <v>1783.7864</v>
      </c>
    </row>
    <row r="28" spans="1:6" ht="151.19999999999999" x14ac:dyDescent="0.45">
      <c r="A28" s="13" t="s">
        <v>47</v>
      </c>
      <c r="B28" s="12" t="s">
        <v>46</v>
      </c>
      <c r="C28" s="14">
        <f>10496.1403+0.1</f>
        <v>10496.240299999999</v>
      </c>
      <c r="D28" s="14">
        <v>319024.67070000002</v>
      </c>
      <c r="E28" s="14">
        <v>2450.2516000000001</v>
      </c>
      <c r="F28" s="14">
        <f>1565022.1509-0.1</f>
        <v>1565022.0508999999</v>
      </c>
    </row>
    <row r="29" spans="1:6" ht="100.8" x14ac:dyDescent="0.45">
      <c r="A29" s="13" t="s">
        <v>49</v>
      </c>
      <c r="B29" s="12" t="s">
        <v>48</v>
      </c>
      <c r="C29" s="14">
        <v>-394580.28320000001</v>
      </c>
      <c r="D29" s="14">
        <v>-209967.6238</v>
      </c>
      <c r="E29" s="14">
        <v>-66336.076000000001</v>
      </c>
      <c r="F29" s="14">
        <v>-209967.6238</v>
      </c>
    </row>
    <row r="30" spans="1:6" ht="61.2" customHeight="1" x14ac:dyDescent="0.45">
      <c r="A30" s="25" t="s">
        <v>95</v>
      </c>
      <c r="B30" s="26" t="s">
        <v>90</v>
      </c>
      <c r="C30" s="15">
        <v>384066802.08569998</v>
      </c>
      <c r="D30" s="15">
        <v>237869459.18020001</v>
      </c>
      <c r="E30" s="15">
        <v>329729395.30190003</v>
      </c>
      <c r="F30" s="15">
        <v>205829241.4623</v>
      </c>
    </row>
    <row r="31" spans="1:6" x14ac:dyDescent="0.45">
      <c r="A31" s="13" t="s">
        <v>52</v>
      </c>
      <c r="B31" s="12" t="s">
        <v>51</v>
      </c>
      <c r="C31" s="14">
        <v>28403709.025899999</v>
      </c>
      <c r="D31" s="14">
        <v>12622234.3126</v>
      </c>
      <c r="E31" s="14">
        <v>17101060.561099999</v>
      </c>
      <c r="F31" s="14">
        <v>7163629.4419</v>
      </c>
    </row>
    <row r="32" spans="1:6" ht="50.4" x14ac:dyDescent="0.45">
      <c r="A32" s="13" t="s">
        <v>54</v>
      </c>
      <c r="B32" s="12" t="s">
        <v>53</v>
      </c>
      <c r="C32" s="14">
        <v>43751.5</v>
      </c>
      <c r="D32" s="14">
        <v>43751.5</v>
      </c>
      <c r="E32" s="14">
        <v>901707.68</v>
      </c>
      <c r="F32" s="14">
        <v>719743.49809999997</v>
      </c>
    </row>
    <row r="33" spans="1:6" x14ac:dyDescent="0.45">
      <c r="A33" s="13" t="s">
        <v>56</v>
      </c>
      <c r="B33" s="12" t="s">
        <v>55</v>
      </c>
      <c r="C33" s="14">
        <v>193647.78320000001</v>
      </c>
      <c r="D33" s="14">
        <v>154093.63680000001</v>
      </c>
      <c r="E33" s="14">
        <v>193647.78320000001</v>
      </c>
      <c r="F33" s="14">
        <f>159769.6433+0.1</f>
        <v>159769.7433</v>
      </c>
    </row>
    <row r="34" spans="1:6" ht="50.4" x14ac:dyDescent="0.45">
      <c r="A34" s="13" t="s">
        <v>54</v>
      </c>
      <c r="B34" s="12" t="s">
        <v>57</v>
      </c>
      <c r="C34" s="14">
        <v>0</v>
      </c>
      <c r="D34" s="14">
        <v>0</v>
      </c>
      <c r="E34" s="14">
        <v>94192.5</v>
      </c>
      <c r="F34" s="14">
        <v>70564.374200000006</v>
      </c>
    </row>
    <row r="35" spans="1:6" ht="50.4" x14ac:dyDescent="0.45">
      <c r="A35" s="13" t="s">
        <v>59</v>
      </c>
      <c r="B35" s="12" t="s">
        <v>58</v>
      </c>
      <c r="C35" s="14">
        <v>2788937.9226000002</v>
      </c>
      <c r="D35" s="14">
        <v>1629464.1000999999</v>
      </c>
      <c r="E35" s="14">
        <v>2174980.8078000001</v>
      </c>
      <c r="F35" s="14">
        <v>1197663.3344000001</v>
      </c>
    </row>
    <row r="36" spans="1:6" x14ac:dyDescent="0.45">
      <c r="A36" s="13" t="s">
        <v>61</v>
      </c>
      <c r="B36" s="12" t="s">
        <v>60</v>
      </c>
      <c r="C36" s="14">
        <v>96369582.889799997</v>
      </c>
      <c r="D36" s="14">
        <v>53198821.981200002</v>
      </c>
      <c r="E36" s="14">
        <v>90343784.388300002</v>
      </c>
      <c r="F36" s="14">
        <v>49276348.624200001</v>
      </c>
    </row>
    <row r="37" spans="1:6" ht="50.4" x14ac:dyDescent="0.45">
      <c r="A37" s="13" t="s">
        <v>54</v>
      </c>
      <c r="B37" s="12" t="s">
        <v>62</v>
      </c>
      <c r="C37" s="14">
        <v>0</v>
      </c>
      <c r="D37" s="14">
        <v>0</v>
      </c>
      <c r="E37" s="14">
        <v>959242.196</v>
      </c>
      <c r="F37" s="14">
        <v>795224.56469999999</v>
      </c>
    </row>
    <row r="38" spans="1:6" x14ac:dyDescent="0.45">
      <c r="A38" s="13" t="s">
        <v>64</v>
      </c>
      <c r="B38" s="12" t="s">
        <v>63</v>
      </c>
      <c r="C38" s="14">
        <v>20037365.291900001</v>
      </c>
      <c r="D38" s="14">
        <v>11124799.496300001</v>
      </c>
      <c r="E38" s="14">
        <v>13878366.416999999</v>
      </c>
      <c r="F38" s="14">
        <v>7751831.0609999998</v>
      </c>
    </row>
    <row r="39" spans="1:6" ht="50.4" x14ac:dyDescent="0.45">
      <c r="A39" s="13" t="s">
        <v>54</v>
      </c>
      <c r="B39" s="12" t="s">
        <v>65</v>
      </c>
      <c r="C39" s="14">
        <v>0</v>
      </c>
      <c r="D39" s="14">
        <v>0</v>
      </c>
      <c r="E39" s="14">
        <f>1899329.3582-0.1</f>
        <v>1899329.2581999998</v>
      </c>
      <c r="F39" s="14">
        <f>718355.1604-0.1</f>
        <v>718355.06040000007</v>
      </c>
    </row>
    <row r="40" spans="1:6" x14ac:dyDescent="0.45">
      <c r="A40" s="13" t="s">
        <v>67</v>
      </c>
      <c r="B40" s="12" t="s">
        <v>66</v>
      </c>
      <c r="C40" s="14">
        <v>3265112.3690999998</v>
      </c>
      <c r="D40" s="14">
        <v>1621104.1096999999</v>
      </c>
      <c r="E40" s="14">
        <v>3043730.5918999999</v>
      </c>
      <c r="F40" s="14">
        <f>1541110.249+0.1</f>
        <v>1541110.3490000002</v>
      </c>
    </row>
    <row r="41" spans="1:6" ht="50.4" x14ac:dyDescent="0.45">
      <c r="A41" s="13" t="s">
        <v>54</v>
      </c>
      <c r="B41" s="12" t="s">
        <v>68</v>
      </c>
      <c r="C41" s="14">
        <v>0</v>
      </c>
      <c r="D41" s="14">
        <v>0</v>
      </c>
      <c r="E41" s="14">
        <v>7644.49</v>
      </c>
      <c r="F41" s="14">
        <v>0</v>
      </c>
    </row>
    <row r="42" spans="1:6" x14ac:dyDescent="0.45">
      <c r="A42" s="13" t="s">
        <v>70</v>
      </c>
      <c r="B42" s="12" t="s">
        <v>69</v>
      </c>
      <c r="C42" s="14">
        <v>108117608.22759999</v>
      </c>
      <c r="D42" s="14">
        <v>74482139.5801</v>
      </c>
      <c r="E42" s="14">
        <v>77956858.6303</v>
      </c>
      <c r="F42" s="14">
        <v>52972750.008000001</v>
      </c>
    </row>
    <row r="43" spans="1:6" ht="50.4" x14ac:dyDescent="0.45">
      <c r="A43" s="13" t="s">
        <v>54</v>
      </c>
      <c r="B43" s="12" t="s">
        <v>71</v>
      </c>
      <c r="C43" s="14">
        <v>0</v>
      </c>
      <c r="D43" s="14">
        <v>0</v>
      </c>
      <c r="E43" s="14">
        <v>29642527.239999998</v>
      </c>
      <c r="F43" s="14">
        <v>25042556.046999998</v>
      </c>
    </row>
    <row r="44" spans="1:6" x14ac:dyDescent="0.45">
      <c r="A44" s="13" t="s">
        <v>73</v>
      </c>
      <c r="B44" s="12" t="s">
        <v>72</v>
      </c>
      <c r="C44" s="14">
        <v>16707595.375700001</v>
      </c>
      <c r="D44" s="14">
        <v>10851936.715700001</v>
      </c>
      <c r="E44" s="14">
        <v>10336854.615499999</v>
      </c>
      <c r="F44" s="14">
        <v>6000594.9110000003</v>
      </c>
    </row>
    <row r="45" spans="1:6" ht="50.4" x14ac:dyDescent="0.45">
      <c r="A45" s="13" t="s">
        <v>54</v>
      </c>
      <c r="B45" s="12" t="s">
        <v>74</v>
      </c>
      <c r="C45" s="14">
        <v>0</v>
      </c>
      <c r="D45" s="14">
        <v>0</v>
      </c>
      <c r="E45" s="14">
        <v>545984.26</v>
      </c>
      <c r="F45" s="14">
        <f>156058.6542-0.1</f>
        <v>156058.55419999998</v>
      </c>
    </row>
    <row r="46" spans="1:6" x14ac:dyDescent="0.45">
      <c r="A46" s="13" t="s">
        <v>76</v>
      </c>
      <c r="B46" s="12" t="s">
        <v>75</v>
      </c>
      <c r="C46" s="14">
        <f>37276449.5514-0.1</f>
        <v>37276449.451399997</v>
      </c>
      <c r="D46" s="14">
        <v>25347118.865600001</v>
      </c>
      <c r="E46" s="14">
        <v>37273345.343199998</v>
      </c>
      <c r="F46" s="14">
        <v>25354798.030299999</v>
      </c>
    </row>
    <row r="47" spans="1:6" ht="50.4" x14ac:dyDescent="0.45">
      <c r="A47" s="13" t="s">
        <v>54</v>
      </c>
      <c r="B47" s="12" t="s">
        <v>77</v>
      </c>
      <c r="C47" s="14">
        <v>9470255.9299999997</v>
      </c>
      <c r="D47" s="14">
        <v>6513364.2229000004</v>
      </c>
      <c r="E47" s="14">
        <v>9541153.8599999994</v>
      </c>
      <c r="F47" s="14">
        <v>6564954.2951999996</v>
      </c>
    </row>
    <row r="48" spans="1:6" x14ac:dyDescent="0.45">
      <c r="A48" s="13" t="s">
        <v>78</v>
      </c>
      <c r="B48" s="12" t="s">
        <v>6</v>
      </c>
      <c r="C48" s="14">
        <v>55466338.732600003</v>
      </c>
      <c r="D48" s="14">
        <v>37127756.3838</v>
      </c>
      <c r="E48" s="14">
        <v>53802407.07</v>
      </c>
      <c r="F48" s="14">
        <v>36332675.885200001</v>
      </c>
    </row>
    <row r="49" spans="1:6" ht="50.4" x14ac:dyDescent="0.45">
      <c r="A49" s="13" t="s">
        <v>54</v>
      </c>
      <c r="B49" s="12" t="s">
        <v>79</v>
      </c>
      <c r="C49" s="14">
        <v>167179.9</v>
      </c>
      <c r="D49" s="14">
        <f>113725.9495+0.1</f>
        <v>113726.04950000001</v>
      </c>
      <c r="E49" s="14">
        <v>2890344.6069</v>
      </c>
      <c r="F49" s="14">
        <v>1629513.0736</v>
      </c>
    </row>
    <row r="50" spans="1:6" x14ac:dyDescent="0.45">
      <c r="A50" s="13" t="s">
        <v>81</v>
      </c>
      <c r="B50" s="12" t="s">
        <v>80</v>
      </c>
      <c r="C50" s="14">
        <v>13186095.660399999</v>
      </c>
      <c r="D50" s="14">
        <v>8328862.9786999999</v>
      </c>
      <c r="E50" s="14">
        <v>8629523.4629999995</v>
      </c>
      <c r="F50" s="14">
        <v>4813491.8015000001</v>
      </c>
    </row>
    <row r="51" spans="1:6" ht="50.4" x14ac:dyDescent="0.45">
      <c r="A51" s="13" t="s">
        <v>54</v>
      </c>
      <c r="B51" s="12" t="s">
        <v>82</v>
      </c>
      <c r="C51" s="14">
        <v>0</v>
      </c>
      <c r="D51" s="14">
        <v>0</v>
      </c>
      <c r="E51" s="14">
        <v>1268848.57</v>
      </c>
      <c r="F51" s="14">
        <v>76214.774999999994</v>
      </c>
    </row>
    <row r="52" spans="1:6" x14ac:dyDescent="0.45">
      <c r="A52" s="13" t="s">
        <v>84</v>
      </c>
      <c r="B52" s="12" t="s">
        <v>83</v>
      </c>
      <c r="C52" s="14">
        <v>1749567.4556</v>
      </c>
      <c r="D52" s="14">
        <f>1168818.9594-0.1</f>
        <v>1168818.8594</v>
      </c>
      <c r="E52" s="14">
        <v>1726289.2890000001</v>
      </c>
      <c r="F52" s="14">
        <v>1149526.8074</v>
      </c>
    </row>
    <row r="53" spans="1:6" ht="50.4" x14ac:dyDescent="0.45">
      <c r="A53" s="13" t="s">
        <v>86</v>
      </c>
      <c r="B53" s="12" t="s">
        <v>85</v>
      </c>
      <c r="C53" s="14">
        <v>504791.8</v>
      </c>
      <c r="D53" s="14">
        <v>212308.0601</v>
      </c>
      <c r="E53" s="14">
        <v>89166.8</v>
      </c>
      <c r="F53" s="14">
        <v>0</v>
      </c>
    </row>
    <row r="54" spans="1:6" ht="75.599999999999994" x14ac:dyDescent="0.45">
      <c r="A54" s="13" t="s">
        <v>88</v>
      </c>
      <c r="B54" s="12" t="s">
        <v>87</v>
      </c>
      <c r="C54" s="14">
        <v>0</v>
      </c>
      <c r="D54" s="14">
        <v>0</v>
      </c>
      <c r="E54" s="14">
        <v>13179379.5416</v>
      </c>
      <c r="F54" s="14">
        <v>12115051.664999999</v>
      </c>
    </row>
    <row r="55" spans="1:6" ht="50.4" x14ac:dyDescent="0.45">
      <c r="A55" s="13" t="s">
        <v>54</v>
      </c>
      <c r="B55" s="12" t="s">
        <v>89</v>
      </c>
      <c r="C55" s="14">
        <v>0</v>
      </c>
      <c r="D55" s="14">
        <v>0</v>
      </c>
      <c r="E55" s="14">
        <v>13179379.5416</v>
      </c>
      <c r="F55" s="14">
        <v>12115051.664999999</v>
      </c>
    </row>
    <row r="56" spans="1:6" ht="55.2" x14ac:dyDescent="0.45">
      <c r="A56" s="16" t="s">
        <v>91</v>
      </c>
      <c r="B56" s="17" t="s">
        <v>97</v>
      </c>
      <c r="C56" s="15">
        <v>-44858111.148000002</v>
      </c>
      <c r="D56" s="15">
        <v>-15864466.2697</v>
      </c>
      <c r="E56" s="15">
        <v>-36124865.8935</v>
      </c>
      <c r="F56" s="15">
        <v>-14221283.5505</v>
      </c>
    </row>
  </sheetData>
  <autoFilter ref="A30:F56"/>
  <mergeCells count="8">
    <mergeCell ref="A1:F1"/>
    <mergeCell ref="E5:E6"/>
    <mergeCell ref="A4:B4"/>
    <mergeCell ref="F5:F6"/>
    <mergeCell ref="A5:A6"/>
    <mergeCell ref="B5:B6"/>
    <mergeCell ref="C5:C6"/>
    <mergeCell ref="D5:D6"/>
  </mergeCells>
  <pageMargins left="0.19685039370078741" right="0.19685039370078741" top="0" bottom="0" header="0.31496062992125984" footer="0.31496062992125984"/>
  <pageSetup scale="51" fitToHeight="4" orientation="landscape" errors="blank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Тимуршина Резеда Каримовна</dc:creator>
  <cp:lastModifiedBy>Тимуршина Резеда Каримовна</cp:lastModifiedBy>
  <cp:lastPrinted>2020-10-16T13:15:31Z</cp:lastPrinted>
  <dcterms:created xsi:type="dcterms:W3CDTF">2020-10-14T08:40:37Z</dcterms:created>
  <dcterms:modified xsi:type="dcterms:W3CDTF">2020-10-16T13:33:22Z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18.1.6.0</vt:lpwstr>
  </property>
</Properties>
</file>