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896" windowHeight="1056" autoFilterDateGrouping="0"/>
  </bookViews>
  <sheets>
    <sheet name="Sheet" sheetId="1" r:id="rId1"/>
  </sheets>
  <definedNames>
    <definedName name="_xlnm._FilterDatabase" localSheetId="0" hidden="1">Sheet!$A$30:$F$56</definedName>
  </definedNames>
  <calcPr calcId="145621"/>
</workbook>
</file>

<file path=xl/calcChain.xml><?xml version="1.0" encoding="utf-8"?>
<calcChain xmlns="http://schemas.openxmlformats.org/spreadsheetml/2006/main">
  <c r="F55" i="1" l="1"/>
  <c r="F45" i="1"/>
  <c r="E42" i="1" l="1"/>
  <c r="D35" i="1"/>
  <c r="F34" i="1"/>
  <c r="E47" i="1"/>
  <c r="E45" i="1"/>
  <c r="D28" i="1"/>
  <c r="C28" i="1"/>
  <c r="D13" i="1"/>
  <c r="D10" i="1"/>
  <c r="C19" i="1"/>
</calcChain>
</file>

<file path=xl/sharedStrings.xml><?xml version="1.0" encoding="utf-8"?>
<sst xmlns="http://schemas.openxmlformats.org/spreadsheetml/2006/main" count="109" uniqueCount="98">
  <si>
    <t>Консолидированный бюджет РТ (план)</t>
  </si>
  <si>
    <t>Консолидированный бюджет РТ (факт)</t>
  </si>
  <si>
    <t>Бюджет РТ (план)</t>
  </si>
  <si>
    <t>Бюджет РТ (факт)</t>
  </si>
  <si>
    <t>Код дохода по КД</t>
  </si>
  <si>
    <t>Доходы бюджета - Всего</t>
  </si>
  <si>
    <t>10000000000000000</t>
  </si>
  <si>
    <t>НАЛОГОВЫЕ И НЕНАЛОГОВЫЕ ДОХОДЫ</t>
  </si>
  <si>
    <t>10100000000000000</t>
  </si>
  <si>
    <t>НАЛОГИ НА ПРИБЫЛЬ, ДОХОДЫ</t>
  </si>
  <si>
    <t>10300000000000000</t>
  </si>
  <si>
    <t>НАЛОГИ НА ТОВАРЫ (РАБОТЫ, УСЛУГИ), РЕАЛИЗУЕМЫЕ НА ТЕРРИТОРИИ РОССИЙСКОЙ ФЕДЕРАЦИИ</t>
  </si>
  <si>
    <t>10500000000000000</t>
  </si>
  <si>
    <t>НАЛОГИ НА СОВОКУПНЫЙ ДОХОД</t>
  </si>
  <si>
    <t>10600000000000000</t>
  </si>
  <si>
    <t>НАЛОГИ НА ИМУЩЕСТВО</t>
  </si>
  <si>
    <t>10700000000000000</t>
  </si>
  <si>
    <t>НАЛОГИ, СБОРЫ И РЕГУЛЯРНЫЕ ПЛАТЕЖИ ЗА ПОЛЬЗОВАНИЕ ПРИРОДНЫМИ РЕСУРСАМИ</t>
  </si>
  <si>
    <t>10800000000000000</t>
  </si>
  <si>
    <t>ГОСУДАРСТВЕННАЯ ПОШЛИНА</t>
  </si>
  <si>
    <t>10900000000000000</t>
  </si>
  <si>
    <t>ЗАДОЛЖЕННОСТЬ И ПЕРЕРАСЧЕТЫ ПО ОТМЕНЕННЫМ НАЛОГАМ, СБОРАМ И ИНЫМ ОБЯЗАТЕЛЬНЫМ ПЛАТЕЖАМ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</si>
  <si>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</si>
  <si>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</si>
  <si>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</si>
  <si>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</si>
  <si>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</si>
  <si>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</si>
  <si>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11400000000000000</t>
  </si>
  <si>
    <t>ДОХОДЫ ОТ ПРОДАЖИ МАТЕРИАЛЬНЫХ И НЕМАТЕРИАЛЬНЫХ АКТИВОВ</t>
  </si>
  <si>
    <t>11500000000000000</t>
  </si>
  <si>
    <t>АДМИНИСТРАТИВНЫЕ ПЛАТЕЖИ И СБОРЫ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</si>
  <si>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</si>
  <si>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</si>
  <si>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</si>
  <si>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</si>
  <si>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</si>
  <si>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</si>
  <si>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</si>
  <si>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</si>
  <si>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20300000000000000</t>
  </si>
  <si>
    <t>БЕЗВОЗМЕЗДНЫЕ ПОСТУПЛЕНИЯ ОТ ГОСУДАРСТВЕННЫХ (МУНИЦИПАЛЬНЫХ) ОРГАНИЗАЦИЙ</t>
  </si>
  <si>
    <t>20400000000000000</t>
  </si>
  <si>
    <t>БЕЗВОЗМЕЗДНЫЕ ПОСТУПЛЕНИЯ ОТ НЕГОСУДАРСТВЕННЫХ ОРГАНИЗАЦИЙ</t>
  </si>
  <si>
    <t>20700000000000000</t>
  </si>
  <si>
    <t>ПРОЧИЕ БЕЗВОЗМЕЗДНЫЕ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</si>
  <si>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</si>
  <si>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</si>
  <si>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</si>
  <si>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</si>
  <si>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85000000000000000</t>
  </si>
  <si>
    <t>01000000000000000</t>
  </si>
  <si>
    <t>ОБЩЕГОСУДАРСТВЕННЫЕ ВОПРОСЫ</t>
  </si>
  <si>
    <t>01000000000000251</t>
  </si>
  <si>
    <t>Перечисления другим бюджетам бюджетной системы Российской Федерации</t>
  </si>
  <si>
    <t>02000000000000000</t>
  </si>
  <si>
    <t>НАЦИОНАЛЬНАЯ ОБОРОНА</t>
  </si>
  <si>
    <t>02000000000000251</t>
  </si>
  <si>
    <t>03000000000000000</t>
  </si>
  <si>
    <t>НАЦИОНАЛЬНАЯ БЕЗОПАСНОСТЬ И ПРАВООХРАНИТЕЛЬНАЯ ДЕЯТЕЛЬНОСТЬ</t>
  </si>
  <si>
    <t>04000000000000000</t>
  </si>
  <si>
    <t>НАЦИОНАЛЬНАЯ ЭКОНОМИКА</t>
  </si>
  <si>
    <t>04000000000000251</t>
  </si>
  <si>
    <t>05000000000000000</t>
  </si>
  <si>
    <t>ЖИЛИЩНО-КОММУНАЛЬНОЕ ХОЗЯЙСТВО</t>
  </si>
  <si>
    <t>05000000000000251</t>
  </si>
  <si>
    <t>06000000000000000</t>
  </si>
  <si>
    <t>ОХРАНА ОКРУЖАЮЩЕЙ СРЕДЫ</t>
  </si>
  <si>
    <t>06000000000000251</t>
  </si>
  <si>
    <t>07000000000000000</t>
  </si>
  <si>
    <t>ОБРАЗОВАНИЕ</t>
  </si>
  <si>
    <t>07000000000000251</t>
  </si>
  <si>
    <t>08000000000000000</t>
  </si>
  <si>
    <t>КУЛЬТУРА, КИНЕМАТОГРАФИЯ</t>
  </si>
  <si>
    <t>08000000000000251</t>
  </si>
  <si>
    <t>09000000000000000</t>
  </si>
  <si>
    <t>ЗДРАВООХРАНЕНИЕ</t>
  </si>
  <si>
    <t>09000000000000251</t>
  </si>
  <si>
    <t>СОЦИАЛЬНАЯ ПОЛИТИКА</t>
  </si>
  <si>
    <t>10000000000000251</t>
  </si>
  <si>
    <t>11000000000000000</t>
  </si>
  <si>
    <t>ФИЗИЧЕСКАЯ КУЛЬТУРА И СПОРТ</t>
  </si>
  <si>
    <t>11000000000000251</t>
  </si>
  <si>
    <t>12000000000000000</t>
  </si>
  <si>
    <t>СРЕДСТВА МАССОВОЙ ИНФОРМАЦИИ</t>
  </si>
  <si>
    <t>13000000000000000</t>
  </si>
  <si>
    <t>ОБСЛУЖИВАНИЕ ГОСУДАРСТВЕННОГО (МУНИЦИПАЛЬНОГО) ДОЛГА</t>
  </si>
  <si>
    <t>14000000000000000</t>
  </si>
  <si>
    <t>МЕЖБЮДЖЕТНЫЕ ТРАНСФЕРТЫ ОБЩЕГО ХАРАКТЕРА БЮДЖЕТАМ БЮДЖЕТНОЙ СИСТЕМЫ РОССИЙСКОЙ ФЕДЕРАЦИИ</t>
  </si>
  <si>
    <t>14000000000000251</t>
  </si>
  <si>
    <t>96000000000000000</t>
  </si>
  <si>
    <t>Результат исполнения бюджета (дефицит '--', профицит '+')</t>
  </si>
  <si>
    <t>ОТЧЕТ ОБ ИСПОЛНЕНИИ КОНСОЛИДИРОВАННОГО БЮДЖЕТА РЕСПУБЛИКИ ТАТАРСТАН и БЮДЖЕТА РЕСПУБЛИКИ ТАТАРСТАН</t>
  </si>
  <si>
    <t xml:space="preserve">Единица измерения: тыс. руб </t>
  </si>
  <si>
    <t xml:space="preserve"> Наименование показателя</t>
  </si>
  <si>
    <t>на 1 декабря 2020 года</t>
  </si>
  <si>
    <t>Расходы бюджета - Всего</t>
  </si>
  <si>
    <t>79000000000000000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</si>
</sst>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9" fillId="2" borderId="1">
      <alignment horizontal="left" vertical="center"/>
    </xf>
  </cellStyleXfs>
  <cellXfs count="26">
    <xf numFmtId="0" fontId="0" fillId="0" borderId="0" xfId="0"/>
    <xf numFmtId="49" fontId="2" fillId="0" borderId="0" xfId="1" applyNumberFormat="1" applyFont="1" applyFill="1" applyAlignment="1">
      <alignment wrapText="1"/>
    </xf>
    <xf numFmtId="2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49" fontId="2" fillId="0" borderId="0" xfId="3" applyNumberFormat="1" applyFont="1" applyFill="1" applyBorder="1" applyAlignment="1" applyProtection="1">
      <alignment vertical="top" wrapText="1"/>
    </xf>
    <xf numFmtId="2" fontId="2" fillId="0" borderId="0" xfId="3" applyNumberFormat="1" applyFont="1" applyFill="1" applyBorder="1" applyAlignment="1" applyProtection="1">
      <alignment horizontal="center" vertical="top" wrapText="1"/>
    </xf>
    <xf numFmtId="164" fontId="2" fillId="0" borderId="0" xfId="3" applyNumberFormat="1" applyFont="1" applyFill="1" applyBorder="1" applyAlignment="1" applyProtection="1">
      <alignment vertical="top" wrapText="1"/>
    </xf>
    <xf numFmtId="164" fontId="4" fillId="0" borderId="0" xfId="1" applyNumberFormat="1" applyFont="1" applyFill="1" applyAlignment="1"/>
    <xf numFmtId="49" fontId="2" fillId="0" borderId="3" xfId="2" applyNumberFormat="1" applyFont="1" applyFill="1" applyBorder="1" applyAlignment="1">
      <alignment horizontal="left" vertical="center" wrapText="1"/>
    </xf>
    <xf numFmtId="2" fontId="2" fillId="0" borderId="3" xfId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49" fontId="8" fillId="0" borderId="3" xfId="2" applyNumberFormat="1" applyFont="1" applyFill="1" applyBorder="1" applyAlignment="1">
      <alignment horizontal="left" vertical="center" wrapText="1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left" vertical="center" wrapText="1"/>
    </xf>
    <xf numFmtId="49" fontId="8" fillId="0" borderId="3" xfId="4" applyNumberFormat="1" applyFont="1" applyFill="1" applyBorder="1" applyAlignment="1" applyProtection="1">
      <alignment horizontal="center" vertical="center"/>
    </xf>
    <xf numFmtId="164" fontId="7" fillId="0" borderId="3" xfId="0" applyNumberFormat="1" applyFont="1" applyFill="1" applyBorder="1" applyAlignment="1" applyProtection="1">
      <alignment horizontal="right" vertical="center" readingOrder="1"/>
    </xf>
    <xf numFmtId="49" fontId="6" fillId="0" borderId="3" xfId="0" applyNumberFormat="1" applyFont="1" applyFill="1" applyBorder="1" applyAlignment="1" applyProtection="1">
      <alignment horizontal="left" vertical="center" wrapText="1" readingOrder="1"/>
    </xf>
    <xf numFmtId="49" fontId="6" fillId="0" borderId="3" xfId="0" applyNumberFormat="1" applyFont="1" applyFill="1" applyBorder="1" applyAlignment="1" applyProtection="1">
      <alignment horizontal="left" vertical="center" readingOrder="1"/>
    </xf>
    <xf numFmtId="164" fontId="6" fillId="0" borderId="3" xfId="0" applyNumberFormat="1" applyFont="1" applyFill="1" applyBorder="1" applyAlignment="1" applyProtection="1">
      <alignment horizontal="right" vertical="center" readingOrder="1"/>
    </xf>
    <xf numFmtId="0" fontId="2" fillId="0" borderId="0" xfId="1" applyFont="1" applyFill="1" applyAlignment="1">
      <alignment horizontal="center" wrapText="1"/>
    </xf>
    <xf numFmtId="164" fontId="2" fillId="0" borderId="0" xfId="2" applyNumberFormat="1" applyFont="1" applyFill="1" applyAlignment="1">
      <alignment horizontal="center"/>
    </xf>
    <xf numFmtId="0" fontId="2" fillId="0" borderId="2" xfId="1" applyFont="1" applyFill="1" applyBorder="1" applyAlignment="1">
      <alignment horizontal="left" wrapText="1"/>
    </xf>
    <xf numFmtId="49" fontId="2" fillId="0" borderId="3" xfId="2" applyNumberFormat="1" applyFont="1" applyFill="1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 wrapText="1"/>
    </xf>
  </cellXfs>
  <cellStyles count="5">
    <cellStyle name="rowHeaderLeft" xfId="4"/>
    <cellStyle name="Обычный" xfId="0" builtinId="0"/>
    <cellStyle name="Обычный 2" xfId="2"/>
    <cellStyle name="Обычный 3" xfId="3"/>
    <cellStyle name="Обычный 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F5F5"/>
      <rgbColor rgb="00F0F0F0"/>
      <rgbColor rgb="0080808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56"/>
  <sheetViews>
    <sheetView showGridLines="0" tabSelected="1" topLeftCell="A52" zoomScale="50" zoomScaleNormal="50" workbookViewId="0">
      <selection activeCell="H35" sqref="H35"/>
    </sheetView>
  </sheetViews>
  <sheetFormatPr defaultRowHeight="25.2" x14ac:dyDescent="0.45"/>
  <cols>
    <col min="1" max="1" width="62.6640625" style="11" customWidth="1"/>
    <col min="2" max="2" width="36" style="10" customWidth="1"/>
    <col min="3" max="3" width="38.21875" style="10" customWidth="1"/>
    <col min="4" max="4" width="37.44140625" style="10" customWidth="1"/>
    <col min="5" max="5" width="32.21875" style="10" customWidth="1"/>
    <col min="6" max="6" width="29.109375" style="10" customWidth="1"/>
    <col min="7" max="16384" width="8.88671875" style="10"/>
  </cols>
  <sheetData>
    <row r="1" spans="1:6" x14ac:dyDescent="0.45">
      <c r="A1" s="20" t="s">
        <v>92</v>
      </c>
      <c r="B1" s="20"/>
      <c r="C1" s="20"/>
      <c r="D1" s="20"/>
      <c r="E1" s="20"/>
      <c r="F1" s="20"/>
    </row>
    <row r="2" spans="1:6" x14ac:dyDescent="0.45">
      <c r="A2" s="1"/>
      <c r="B2" s="2"/>
      <c r="C2" s="21" t="s">
        <v>95</v>
      </c>
      <c r="D2" s="21"/>
      <c r="E2" s="3"/>
      <c r="F2" s="3"/>
    </row>
    <row r="3" spans="1:6" x14ac:dyDescent="0.45">
      <c r="A3" s="4"/>
      <c r="B3" s="5"/>
      <c r="C3" s="6"/>
      <c r="D3" s="6"/>
      <c r="E3" s="6"/>
      <c r="F3" s="6"/>
    </row>
    <row r="4" spans="1:6" x14ac:dyDescent="0.45">
      <c r="A4" s="22" t="s">
        <v>93</v>
      </c>
      <c r="B4" s="22"/>
      <c r="C4" s="7"/>
      <c r="D4" s="7"/>
      <c r="E4" s="7"/>
      <c r="F4" s="7"/>
    </row>
    <row r="5" spans="1:6" ht="37.200000000000003" customHeight="1" x14ac:dyDescent="0.45">
      <c r="A5" s="23" t="s">
        <v>94</v>
      </c>
      <c r="B5" s="24" t="s">
        <v>4</v>
      </c>
      <c r="C5" s="25" t="s">
        <v>0</v>
      </c>
      <c r="D5" s="25" t="s">
        <v>1</v>
      </c>
      <c r="E5" s="25" t="s">
        <v>2</v>
      </c>
      <c r="F5" s="25" t="s">
        <v>3</v>
      </c>
    </row>
    <row r="6" spans="1:6" ht="41.4" customHeight="1" x14ac:dyDescent="0.45">
      <c r="A6" s="23"/>
      <c r="B6" s="24"/>
      <c r="C6" s="25"/>
      <c r="D6" s="25"/>
      <c r="E6" s="25"/>
      <c r="F6" s="25"/>
    </row>
    <row r="7" spans="1:6" ht="72" customHeight="1" x14ac:dyDescent="0.45">
      <c r="A7" s="8" t="s">
        <v>5</v>
      </c>
      <c r="B7" s="9" t="s">
        <v>50</v>
      </c>
      <c r="C7" s="16">
        <v>320444573.1627</v>
      </c>
      <c r="D7" s="16">
        <v>299943171.3739</v>
      </c>
      <c r="E7" s="16">
        <v>274430048.86159998</v>
      </c>
      <c r="F7" s="16">
        <v>258723947.70460001</v>
      </c>
    </row>
    <row r="8" spans="1:6" ht="60.6" customHeight="1" x14ac:dyDescent="0.45">
      <c r="A8" s="17" t="s">
        <v>7</v>
      </c>
      <c r="B8" s="18" t="s">
        <v>6</v>
      </c>
      <c r="C8" s="19">
        <v>279319118.1038</v>
      </c>
      <c r="D8" s="19">
        <v>225340426.0713</v>
      </c>
      <c r="E8" s="19">
        <v>233439652.90000001</v>
      </c>
      <c r="F8" s="19">
        <v>182939164.38589999</v>
      </c>
    </row>
    <row r="9" spans="1:6" x14ac:dyDescent="0.45">
      <c r="A9" s="17" t="s">
        <v>9</v>
      </c>
      <c r="B9" s="18" t="s">
        <v>8</v>
      </c>
      <c r="C9" s="19">
        <v>182096893.24000001</v>
      </c>
      <c r="D9" s="19">
        <v>125787046.0892</v>
      </c>
      <c r="E9" s="19">
        <v>157550704.40000001</v>
      </c>
      <c r="F9" s="19">
        <v>104108357.072</v>
      </c>
    </row>
    <row r="10" spans="1:6" ht="100.8" x14ac:dyDescent="0.45">
      <c r="A10" s="17" t="s">
        <v>11</v>
      </c>
      <c r="B10" s="18" t="s">
        <v>10</v>
      </c>
      <c r="C10" s="19">
        <v>34171400</v>
      </c>
      <c r="D10" s="19">
        <f>35672111.152-0.1</f>
        <v>35672111.052000001</v>
      </c>
      <c r="E10" s="19">
        <v>33140300</v>
      </c>
      <c r="F10" s="19">
        <v>34729609.504299998</v>
      </c>
    </row>
    <row r="11" spans="1:6" ht="50.4" x14ac:dyDescent="0.45">
      <c r="A11" s="17" t="s">
        <v>13</v>
      </c>
      <c r="B11" s="18" t="s">
        <v>12</v>
      </c>
      <c r="C11" s="19">
        <v>13143331.5</v>
      </c>
      <c r="D11" s="19">
        <v>11948062.4706</v>
      </c>
      <c r="E11" s="19">
        <v>7839456.4000000004</v>
      </c>
      <c r="F11" s="19">
        <v>7238544.6167000001</v>
      </c>
    </row>
    <row r="12" spans="1:6" ht="41.4" customHeight="1" x14ac:dyDescent="0.45">
      <c r="A12" s="17" t="s">
        <v>15</v>
      </c>
      <c r="B12" s="18" t="s">
        <v>14</v>
      </c>
      <c r="C12" s="19">
        <v>36316118.100000001</v>
      </c>
      <c r="D12" s="19">
        <v>39914227.1558</v>
      </c>
      <c r="E12" s="19">
        <v>26494639</v>
      </c>
      <c r="F12" s="19">
        <v>30638861.113499999</v>
      </c>
    </row>
    <row r="13" spans="1:6" ht="75.599999999999994" x14ac:dyDescent="0.45">
      <c r="A13" s="17" t="s">
        <v>17</v>
      </c>
      <c r="B13" s="18" t="s">
        <v>16</v>
      </c>
      <c r="C13" s="19">
        <v>55848</v>
      </c>
      <c r="D13" s="19">
        <f>73311.3521-0.1</f>
        <v>73311.252099999998</v>
      </c>
      <c r="E13" s="19">
        <v>8505</v>
      </c>
      <c r="F13" s="19">
        <v>7697.9354000000003</v>
      </c>
    </row>
    <row r="14" spans="1:6" x14ac:dyDescent="0.45">
      <c r="A14" s="17" t="s">
        <v>19</v>
      </c>
      <c r="B14" s="18" t="s">
        <v>18</v>
      </c>
      <c r="C14" s="19">
        <v>1350517.6</v>
      </c>
      <c r="D14" s="19">
        <v>1153830.7305000001</v>
      </c>
      <c r="E14" s="19">
        <v>827446.6</v>
      </c>
      <c r="F14" s="19">
        <v>627095.20360000001</v>
      </c>
    </row>
    <row r="15" spans="1:6" ht="126" x14ac:dyDescent="0.45">
      <c r="A15" s="17" t="s">
        <v>21</v>
      </c>
      <c r="B15" s="18" t="s">
        <v>20</v>
      </c>
      <c r="C15" s="19">
        <v>0</v>
      </c>
      <c r="D15" s="19">
        <v>192.98910000000001</v>
      </c>
      <c r="E15" s="19">
        <v>0</v>
      </c>
      <c r="F15" s="19">
        <v>52.337499999999999</v>
      </c>
    </row>
    <row r="16" spans="1:6" ht="126" x14ac:dyDescent="0.45">
      <c r="A16" s="17" t="s">
        <v>23</v>
      </c>
      <c r="B16" s="18" t="s">
        <v>22</v>
      </c>
      <c r="C16" s="19">
        <v>6086205.8099999996</v>
      </c>
      <c r="D16" s="19">
        <v>4221351.3905999996</v>
      </c>
      <c r="E16" s="19">
        <v>2981663</v>
      </c>
      <c r="F16" s="19">
        <v>1399146.3916</v>
      </c>
    </row>
    <row r="17" spans="1:6" ht="50.4" x14ac:dyDescent="0.45">
      <c r="A17" s="17" t="s">
        <v>25</v>
      </c>
      <c r="B17" s="18" t="s">
        <v>24</v>
      </c>
      <c r="C17" s="19">
        <v>282664</v>
      </c>
      <c r="D17" s="19">
        <v>451302.4656</v>
      </c>
      <c r="E17" s="19">
        <v>159756</v>
      </c>
      <c r="F17" s="19">
        <v>266261.28320000001</v>
      </c>
    </row>
    <row r="18" spans="1:6" ht="100.8" x14ac:dyDescent="0.45">
      <c r="A18" s="17" t="s">
        <v>27</v>
      </c>
      <c r="B18" s="18" t="s">
        <v>26</v>
      </c>
      <c r="C18" s="19">
        <v>1553041.9046</v>
      </c>
      <c r="D18" s="19">
        <v>1274701.0281</v>
      </c>
      <c r="E18" s="19">
        <v>1361930</v>
      </c>
      <c r="F18" s="19">
        <v>766929.00340000005</v>
      </c>
    </row>
    <row r="19" spans="1:6" ht="75.599999999999994" x14ac:dyDescent="0.45">
      <c r="A19" s="17" t="s">
        <v>29</v>
      </c>
      <c r="B19" s="18" t="s">
        <v>28</v>
      </c>
      <c r="C19" s="19">
        <f>884334.948+0.1</f>
        <v>884335.04799999995</v>
      </c>
      <c r="D19" s="19">
        <v>1068881.7890000001</v>
      </c>
      <c r="E19" s="19">
        <v>188000</v>
      </c>
      <c r="F19" s="19">
        <v>89109.262300000002</v>
      </c>
    </row>
    <row r="20" spans="1:6" ht="50.4" x14ac:dyDescent="0.45">
      <c r="A20" s="17" t="s">
        <v>31</v>
      </c>
      <c r="B20" s="18" t="s">
        <v>30</v>
      </c>
      <c r="C20" s="19">
        <v>955</v>
      </c>
      <c r="D20" s="19">
        <v>2288.4884999999999</v>
      </c>
      <c r="E20" s="19">
        <v>955</v>
      </c>
      <c r="F20" s="19">
        <v>2288.4884999999999</v>
      </c>
    </row>
    <row r="21" spans="1:6" ht="50.4" x14ac:dyDescent="0.45">
      <c r="A21" s="17" t="s">
        <v>33</v>
      </c>
      <c r="B21" s="18" t="s">
        <v>32</v>
      </c>
      <c r="C21" s="19">
        <v>3075355.1008000001</v>
      </c>
      <c r="D21" s="19">
        <v>3402667.7574</v>
      </c>
      <c r="E21" s="19">
        <v>2841147.5</v>
      </c>
      <c r="F21" s="19">
        <v>2979598.0576999998</v>
      </c>
    </row>
    <row r="22" spans="1:6" ht="50.4" x14ac:dyDescent="0.45">
      <c r="A22" s="17" t="s">
        <v>35</v>
      </c>
      <c r="B22" s="18" t="s">
        <v>34</v>
      </c>
      <c r="C22" s="19">
        <v>302452.90039999998</v>
      </c>
      <c r="D22" s="19">
        <v>370451.21289999998</v>
      </c>
      <c r="E22" s="19">
        <v>45150</v>
      </c>
      <c r="F22" s="19">
        <v>85614.116299999994</v>
      </c>
    </row>
    <row r="23" spans="1:6" ht="50.4" x14ac:dyDescent="0.45">
      <c r="A23" s="17" t="s">
        <v>37</v>
      </c>
      <c r="B23" s="18" t="s">
        <v>36</v>
      </c>
      <c r="C23" s="19">
        <v>41125455.058799997</v>
      </c>
      <c r="D23" s="19">
        <v>74602745.302599996</v>
      </c>
      <c r="E23" s="19">
        <v>40990395.961599998</v>
      </c>
      <c r="F23" s="19">
        <v>75784783.318700001</v>
      </c>
    </row>
    <row r="24" spans="1:6" ht="126" x14ac:dyDescent="0.45">
      <c r="A24" s="17" t="s">
        <v>39</v>
      </c>
      <c r="B24" s="18" t="s">
        <v>38</v>
      </c>
      <c r="C24" s="19">
        <v>41141241.795699999</v>
      </c>
      <c r="D24" s="19">
        <v>71107650.694800004</v>
      </c>
      <c r="E24" s="19">
        <v>40815137.695699997</v>
      </c>
      <c r="F24" s="19">
        <v>71171242.053499997</v>
      </c>
    </row>
    <row r="25" spans="1:6" ht="126" x14ac:dyDescent="0.45">
      <c r="A25" s="17" t="s">
        <v>41</v>
      </c>
      <c r="B25" s="18" t="s">
        <v>40</v>
      </c>
      <c r="C25" s="19">
        <v>71740.595000000001</v>
      </c>
      <c r="D25" s="19">
        <v>101620.595</v>
      </c>
      <c r="E25" s="19">
        <v>71660.595000000001</v>
      </c>
      <c r="F25" s="19">
        <v>101540.595</v>
      </c>
    </row>
    <row r="26" spans="1:6" ht="100.8" x14ac:dyDescent="0.45">
      <c r="A26" s="17" t="s">
        <v>43</v>
      </c>
      <c r="B26" s="18" t="s">
        <v>42</v>
      </c>
      <c r="C26" s="19">
        <v>296494.511</v>
      </c>
      <c r="D26" s="19">
        <v>280947.49109999998</v>
      </c>
      <c r="E26" s="19">
        <v>167483.49530000001</v>
      </c>
      <c r="F26" s="19">
        <v>152292.04889999999</v>
      </c>
    </row>
    <row r="27" spans="1:6" ht="50.4" x14ac:dyDescent="0.45">
      <c r="A27" s="17" t="s">
        <v>45</v>
      </c>
      <c r="B27" s="18" t="s">
        <v>44</v>
      </c>
      <c r="C27" s="19">
        <v>62.3</v>
      </c>
      <c r="D27" s="19">
        <v>3002635.3983999998</v>
      </c>
      <c r="E27" s="19">
        <v>0</v>
      </c>
      <c r="F27" s="19">
        <v>3002166.7363999998</v>
      </c>
    </row>
    <row r="28" spans="1:6" ht="226.8" x14ac:dyDescent="0.45">
      <c r="A28" s="17" t="s">
        <v>47</v>
      </c>
      <c r="B28" s="18" t="s">
        <v>46</v>
      </c>
      <c r="C28" s="19">
        <f>10496.1403+0.1</f>
        <v>10496.240299999999</v>
      </c>
      <c r="D28" s="19">
        <f>322567.6688-0.1</f>
        <v>322567.56880000001</v>
      </c>
      <c r="E28" s="19">
        <v>2450.2516000000001</v>
      </c>
      <c r="F28" s="19">
        <v>1570218.4304</v>
      </c>
    </row>
    <row r="29" spans="1:6" ht="151.19999999999999" x14ac:dyDescent="0.45">
      <c r="A29" s="17" t="s">
        <v>49</v>
      </c>
      <c r="B29" s="18" t="s">
        <v>48</v>
      </c>
      <c r="C29" s="19">
        <v>-394580.28320000001</v>
      </c>
      <c r="D29" s="19">
        <v>-212676.54550000001</v>
      </c>
      <c r="E29" s="19">
        <v>-66336.076000000001</v>
      </c>
      <c r="F29" s="19">
        <v>-212676.54550000001</v>
      </c>
    </row>
    <row r="30" spans="1:6" ht="62.4" customHeight="1" x14ac:dyDescent="0.45">
      <c r="A30" s="12" t="s">
        <v>96</v>
      </c>
      <c r="B30" s="13" t="s">
        <v>90</v>
      </c>
      <c r="C30" s="16">
        <v>387382245.30659997</v>
      </c>
      <c r="D30" s="16">
        <v>305811920.25080001</v>
      </c>
      <c r="E30" s="16">
        <v>332634475.75089997</v>
      </c>
      <c r="F30" s="16">
        <v>267191704.58019999</v>
      </c>
    </row>
    <row r="31" spans="1:6" ht="50.4" x14ac:dyDescent="0.45">
      <c r="A31" s="17" t="s">
        <v>52</v>
      </c>
      <c r="B31" s="18" t="s">
        <v>51</v>
      </c>
      <c r="C31" s="19">
        <v>26275154.343199998</v>
      </c>
      <c r="D31" s="19">
        <v>16736652.5142</v>
      </c>
      <c r="E31" s="19">
        <v>14482338.661</v>
      </c>
      <c r="F31" s="19">
        <v>9922133.3287000004</v>
      </c>
    </row>
    <row r="32" spans="1:6" ht="75.599999999999994" x14ac:dyDescent="0.45">
      <c r="A32" s="17" t="s">
        <v>54</v>
      </c>
      <c r="B32" s="18" t="s">
        <v>53</v>
      </c>
      <c r="C32" s="19">
        <v>50296.4</v>
      </c>
      <c r="D32" s="19">
        <v>50296.4</v>
      </c>
      <c r="E32" s="19">
        <v>926177.58</v>
      </c>
      <c r="F32" s="19">
        <v>874414.44090000005</v>
      </c>
    </row>
    <row r="33" spans="1:6" x14ac:dyDescent="0.45">
      <c r="A33" s="17" t="s">
        <v>56</v>
      </c>
      <c r="B33" s="18" t="s">
        <v>55</v>
      </c>
      <c r="C33" s="19">
        <v>199064.78320000001</v>
      </c>
      <c r="D33" s="19">
        <v>172625.72219999999</v>
      </c>
      <c r="E33" s="19">
        <v>199064.78320000001</v>
      </c>
      <c r="F33" s="19">
        <v>188576.2353</v>
      </c>
    </row>
    <row r="34" spans="1:6" ht="75.599999999999994" x14ac:dyDescent="0.45">
      <c r="A34" s="17" t="s">
        <v>54</v>
      </c>
      <c r="B34" s="18" t="s">
        <v>57</v>
      </c>
      <c r="C34" s="19">
        <v>0</v>
      </c>
      <c r="D34" s="19">
        <v>0</v>
      </c>
      <c r="E34" s="19">
        <v>99609.5</v>
      </c>
      <c r="F34" s="19">
        <f>98127.5535-0.1</f>
        <v>98127.453499999989</v>
      </c>
    </row>
    <row r="35" spans="1:6" ht="100.8" x14ac:dyDescent="0.45">
      <c r="A35" s="17" t="s">
        <v>59</v>
      </c>
      <c r="B35" s="18" t="s">
        <v>58</v>
      </c>
      <c r="C35" s="19">
        <v>2800726.6562999999</v>
      </c>
      <c r="D35" s="19">
        <f>2029450.8423+0.1</f>
        <v>2029450.9423</v>
      </c>
      <c r="E35" s="19">
        <v>2185305.8212000001</v>
      </c>
      <c r="F35" s="19">
        <v>1506691.0837999999</v>
      </c>
    </row>
    <row r="36" spans="1:6" x14ac:dyDescent="0.45">
      <c r="A36" s="17" t="s">
        <v>61</v>
      </c>
      <c r="B36" s="18" t="s">
        <v>60</v>
      </c>
      <c r="C36" s="19">
        <v>96781716.219300002</v>
      </c>
      <c r="D36" s="19">
        <v>70655307.713</v>
      </c>
      <c r="E36" s="19">
        <v>90743460.7949</v>
      </c>
      <c r="F36" s="19">
        <v>65657305.482199997</v>
      </c>
    </row>
    <row r="37" spans="1:6" ht="75.599999999999994" x14ac:dyDescent="0.45">
      <c r="A37" s="17" t="s">
        <v>54</v>
      </c>
      <c r="B37" s="18" t="s">
        <v>62</v>
      </c>
      <c r="C37" s="19">
        <v>0</v>
      </c>
      <c r="D37" s="19">
        <v>0</v>
      </c>
      <c r="E37" s="19">
        <v>964663.58100000001</v>
      </c>
      <c r="F37" s="19">
        <v>847836.56299999997</v>
      </c>
    </row>
    <row r="38" spans="1:6" ht="50.4" x14ac:dyDescent="0.45">
      <c r="A38" s="17" t="s">
        <v>64</v>
      </c>
      <c r="B38" s="18" t="s">
        <v>63</v>
      </c>
      <c r="C38" s="19">
        <v>23929139.462200001</v>
      </c>
      <c r="D38" s="19">
        <v>15994660.0231</v>
      </c>
      <c r="E38" s="19">
        <v>17723225.614999998</v>
      </c>
      <c r="F38" s="19">
        <v>11406389.415100001</v>
      </c>
    </row>
    <row r="39" spans="1:6" ht="75.599999999999994" x14ac:dyDescent="0.45">
      <c r="A39" s="17" t="s">
        <v>54</v>
      </c>
      <c r="B39" s="18" t="s">
        <v>65</v>
      </c>
      <c r="C39" s="19">
        <v>0</v>
      </c>
      <c r="D39" s="19">
        <v>0</v>
      </c>
      <c r="E39" s="19">
        <v>2235855.1782</v>
      </c>
      <c r="F39" s="19">
        <v>1318126.8644000001</v>
      </c>
    </row>
    <row r="40" spans="1:6" x14ac:dyDescent="0.45">
      <c r="A40" s="17" t="s">
        <v>67</v>
      </c>
      <c r="B40" s="18" t="s">
        <v>66</v>
      </c>
      <c r="C40" s="19">
        <v>3263794.4709999999</v>
      </c>
      <c r="D40" s="19">
        <v>2696645.0268999999</v>
      </c>
      <c r="E40" s="19">
        <v>3043230.8818999999</v>
      </c>
      <c r="F40" s="19">
        <v>2601011.5742000001</v>
      </c>
    </row>
    <row r="41" spans="1:6" ht="75.599999999999994" x14ac:dyDescent="0.45">
      <c r="A41" s="17" t="s">
        <v>54</v>
      </c>
      <c r="B41" s="18" t="s">
        <v>68</v>
      </c>
      <c r="C41" s="19">
        <v>0</v>
      </c>
      <c r="D41" s="19">
        <v>0</v>
      </c>
      <c r="E41" s="19">
        <v>7644.49</v>
      </c>
      <c r="F41" s="19">
        <v>6207.6302999999998</v>
      </c>
    </row>
    <row r="42" spans="1:6" x14ac:dyDescent="0.45">
      <c r="A42" s="17" t="s">
        <v>70</v>
      </c>
      <c r="B42" s="18" t="s">
        <v>69</v>
      </c>
      <c r="C42" s="19">
        <v>105152756.1177</v>
      </c>
      <c r="D42" s="19">
        <v>90542521.219699994</v>
      </c>
      <c r="E42" s="19">
        <f>75249877.9467+0.1</f>
        <v>75249878.046700001</v>
      </c>
      <c r="F42" s="19">
        <v>66029541.9595</v>
      </c>
    </row>
    <row r="43" spans="1:6" ht="75.599999999999994" x14ac:dyDescent="0.45">
      <c r="A43" s="17" t="s">
        <v>54</v>
      </c>
      <c r="B43" s="18" t="s">
        <v>71</v>
      </c>
      <c r="C43" s="19">
        <v>0</v>
      </c>
      <c r="D43" s="19">
        <v>0</v>
      </c>
      <c r="E43" s="19">
        <v>30306252.670000002</v>
      </c>
      <c r="F43" s="19">
        <v>28623625.5625</v>
      </c>
    </row>
    <row r="44" spans="1:6" x14ac:dyDescent="0.45">
      <c r="A44" s="17" t="s">
        <v>73</v>
      </c>
      <c r="B44" s="18" t="s">
        <v>72</v>
      </c>
      <c r="C44" s="19">
        <v>18918219.183600001</v>
      </c>
      <c r="D44" s="19">
        <v>16249308.5538</v>
      </c>
      <c r="E44" s="19">
        <v>12533876.612199999</v>
      </c>
      <c r="F44" s="19">
        <v>10872595.839299999</v>
      </c>
    </row>
    <row r="45" spans="1:6" ht="75.599999999999994" x14ac:dyDescent="0.45">
      <c r="A45" s="17" t="s">
        <v>54</v>
      </c>
      <c r="B45" s="18" t="s">
        <v>74</v>
      </c>
      <c r="C45" s="19">
        <v>0</v>
      </c>
      <c r="D45" s="19">
        <v>0</v>
      </c>
      <c r="E45" s="19">
        <f>554975.26-0.1</f>
        <v>554975.16</v>
      </c>
      <c r="F45" s="19">
        <f>225596.9542-0.1</f>
        <v>225596.8542</v>
      </c>
    </row>
    <row r="46" spans="1:6" x14ac:dyDescent="0.45">
      <c r="A46" s="17" t="s">
        <v>76</v>
      </c>
      <c r="B46" s="18" t="s">
        <v>75</v>
      </c>
      <c r="C46" s="19">
        <v>37953012.578400001</v>
      </c>
      <c r="D46" s="19">
        <v>31363878.701099999</v>
      </c>
      <c r="E46" s="19">
        <v>37949866.537</v>
      </c>
      <c r="F46" s="19">
        <v>31377275.164500002</v>
      </c>
    </row>
    <row r="47" spans="1:6" ht="75.599999999999994" x14ac:dyDescent="0.45">
      <c r="A47" s="17" t="s">
        <v>54</v>
      </c>
      <c r="B47" s="18" t="s">
        <v>77</v>
      </c>
      <c r="C47" s="19">
        <v>9487355.9299999997</v>
      </c>
      <c r="D47" s="19">
        <v>8087519.8858000003</v>
      </c>
      <c r="E47" s="19">
        <f>9561468.66-0.1</f>
        <v>9561468.5600000005</v>
      </c>
      <c r="F47" s="19">
        <v>8157419.3245999999</v>
      </c>
    </row>
    <row r="48" spans="1:6" x14ac:dyDescent="0.45">
      <c r="A48" s="17" t="s">
        <v>78</v>
      </c>
      <c r="B48" s="18" t="s">
        <v>6</v>
      </c>
      <c r="C48" s="19">
        <v>55996266.816399999</v>
      </c>
      <c r="D48" s="19">
        <v>45688966.6501</v>
      </c>
      <c r="E48" s="19">
        <v>53943560.008699998</v>
      </c>
      <c r="F48" s="19">
        <v>44738527.391800001</v>
      </c>
    </row>
    <row r="49" spans="1:6" ht="75.599999999999994" x14ac:dyDescent="0.45">
      <c r="A49" s="17" t="s">
        <v>54</v>
      </c>
      <c r="B49" s="18" t="s">
        <v>79</v>
      </c>
      <c r="C49" s="19">
        <v>167179.9</v>
      </c>
      <c r="D49" s="19">
        <v>146940.62239999999</v>
      </c>
      <c r="E49" s="19">
        <v>2439190.2069000001</v>
      </c>
      <c r="F49" s="19">
        <v>1984617.9064</v>
      </c>
    </row>
    <row r="50" spans="1:6" ht="50.4" x14ac:dyDescent="0.45">
      <c r="A50" s="17" t="s">
        <v>81</v>
      </c>
      <c r="B50" s="18" t="s">
        <v>80</v>
      </c>
      <c r="C50" s="19">
        <v>13780728.140699999</v>
      </c>
      <c r="D50" s="19">
        <v>11934283.3181</v>
      </c>
      <c r="E50" s="19">
        <v>9175873.1820999999</v>
      </c>
      <c r="F50" s="19">
        <v>7940509.6458000001</v>
      </c>
    </row>
    <row r="51" spans="1:6" ht="75.599999999999994" x14ac:dyDescent="0.45">
      <c r="A51" s="17" t="s">
        <v>54</v>
      </c>
      <c r="B51" s="18" t="s">
        <v>82</v>
      </c>
      <c r="C51" s="19">
        <v>0</v>
      </c>
      <c r="D51" s="19">
        <v>0</v>
      </c>
      <c r="E51" s="19">
        <v>337155.28</v>
      </c>
      <c r="F51" s="19">
        <v>120347.9736</v>
      </c>
    </row>
    <row r="52" spans="1:6" ht="50.4" x14ac:dyDescent="0.45">
      <c r="A52" s="17" t="s">
        <v>84</v>
      </c>
      <c r="B52" s="18" t="s">
        <v>83</v>
      </c>
      <c r="C52" s="19">
        <v>1826874.7346000001</v>
      </c>
      <c r="D52" s="19">
        <v>1426910.7634999999</v>
      </c>
      <c r="E52" s="19">
        <v>1802074.2890000001</v>
      </c>
      <c r="F52" s="19">
        <v>1404212.6884999999</v>
      </c>
    </row>
    <row r="53" spans="1:6" ht="75.599999999999994" x14ac:dyDescent="0.45">
      <c r="A53" s="17" t="s">
        <v>86</v>
      </c>
      <c r="B53" s="18" t="s">
        <v>85</v>
      </c>
      <c r="C53" s="19">
        <v>504791.8</v>
      </c>
      <c r="D53" s="19">
        <v>320709.20280000003</v>
      </c>
      <c r="E53" s="19">
        <v>89166.8</v>
      </c>
      <c r="F53" s="19">
        <v>84297.317599999995</v>
      </c>
    </row>
    <row r="54" spans="1:6" ht="126" x14ac:dyDescent="0.45">
      <c r="A54" s="17" t="s">
        <v>88</v>
      </c>
      <c r="B54" s="18" t="s">
        <v>87</v>
      </c>
      <c r="C54" s="19">
        <v>0</v>
      </c>
      <c r="D54" s="19">
        <v>0</v>
      </c>
      <c r="E54" s="19">
        <v>13513553.8181</v>
      </c>
      <c r="F54" s="19">
        <v>13462637.4541</v>
      </c>
    </row>
    <row r="55" spans="1:6" ht="75.599999999999994" x14ac:dyDescent="0.45">
      <c r="A55" s="17" t="s">
        <v>54</v>
      </c>
      <c r="B55" s="18" t="s">
        <v>89</v>
      </c>
      <c r="C55" s="19">
        <v>0</v>
      </c>
      <c r="D55" s="19">
        <v>0</v>
      </c>
      <c r="E55" s="19">
        <v>13513553.8181</v>
      </c>
      <c r="F55" s="19">
        <f>13462637.4541</f>
        <v>13462637.4541</v>
      </c>
    </row>
    <row r="56" spans="1:6" ht="82.8" x14ac:dyDescent="0.45">
      <c r="A56" s="14" t="s">
        <v>91</v>
      </c>
      <c r="B56" s="15" t="s">
        <v>97</v>
      </c>
      <c r="C56" s="16">
        <v>-44858111.148100004</v>
      </c>
      <c r="D56" s="16">
        <v>-5868748.8768999996</v>
      </c>
      <c r="E56" s="16">
        <v>-36124865.8935</v>
      </c>
      <c r="F56" s="16">
        <v>-8467756.8757000007</v>
      </c>
    </row>
  </sheetData>
  <mergeCells count="9">
    <mergeCell ref="A1:F1"/>
    <mergeCell ref="C2:D2"/>
    <mergeCell ref="A4:B4"/>
    <mergeCell ref="A5:A6"/>
    <mergeCell ref="B5:B6"/>
    <mergeCell ref="C5:C6"/>
    <mergeCell ref="D5:D6"/>
    <mergeCell ref="E5:E6"/>
    <mergeCell ref="F5:F6"/>
  </mergeCells>
  <pageMargins left="0.19685039370078741" right="0.19685039370078741" top="0" bottom="0" header="0" footer="0"/>
  <pageSetup scale="57" fitToHeight="10" orientation="landscape" errors="blank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Тимуршина Резеда Каримовна</dc:creator>
  <cp:lastModifiedBy>Тимуршина Резеда Каримовна</cp:lastModifiedBy>
  <cp:lastPrinted>2020-12-15T14:08:05Z</cp:lastPrinted>
  <dcterms:created xsi:type="dcterms:W3CDTF">2020-12-14T05:30:38Z</dcterms:created>
  <dcterms:modified xsi:type="dcterms:W3CDTF">2020-12-15T14:51:08Z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18.1.6.0</vt:lpwstr>
  </property>
</Properties>
</file>