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170" yWindow="-60" windowWidth="12675" windowHeight="12885"/>
  </bookViews>
  <sheets>
    <sheet name="ГП" sheetId="1" r:id="rId1"/>
  </sheets>
  <definedNames>
    <definedName name="_GoBack" localSheetId="0">ГП!#REF!</definedName>
    <definedName name="_xlnm._FilterDatabase" localSheetId="0" hidden="1">ГП!$D$9:$D$34</definedName>
    <definedName name="APPT" localSheetId="0">ГП!#REF!</definedName>
    <definedName name="FIO" localSheetId="0">ГП!#REF!</definedName>
    <definedName name="SIGN" localSheetId="0">ГП!#REF!</definedName>
    <definedName name="_xlnm.Print_Titles" localSheetId="0">ГП!$3:$5</definedName>
    <definedName name="_xlnm.Print_Area" localSheetId="0">ГП!$A$1:$H$43</definedName>
  </definedNames>
  <calcPr calcId="145621"/>
</workbook>
</file>

<file path=xl/calcChain.xml><?xml version="1.0" encoding="utf-8"?>
<calcChain xmlns="http://schemas.openxmlformats.org/spreadsheetml/2006/main">
  <c r="H39" i="1" l="1"/>
  <c r="C43" i="1"/>
  <c r="D43" i="1" l="1"/>
  <c r="H38" i="1"/>
  <c r="F6" i="1"/>
  <c r="G6" i="1"/>
  <c r="C8" i="1" l="1"/>
  <c r="C6" i="1" s="1"/>
  <c r="E39" i="1"/>
  <c r="D8" i="1" l="1"/>
  <c r="D6" i="1" l="1"/>
  <c r="H6" i="1" s="1"/>
  <c r="H8" i="1"/>
  <c r="E41" i="1"/>
  <c r="E40" i="1"/>
  <c r="E38" i="1"/>
  <c r="H40" i="1" l="1"/>
  <c r="H41" i="1"/>
  <c r="E10" i="1" l="1"/>
  <c r="F10" i="1"/>
  <c r="G10" i="1"/>
  <c r="H10" i="1"/>
  <c r="E11" i="1"/>
  <c r="F11" i="1"/>
  <c r="G11" i="1"/>
  <c r="H11" i="1"/>
  <c r="E12" i="1"/>
  <c r="F12" i="1"/>
  <c r="G12" i="1"/>
  <c r="H12" i="1"/>
  <c r="E13" i="1"/>
  <c r="F13" i="1"/>
  <c r="G13" i="1"/>
  <c r="H13" i="1"/>
  <c r="E14" i="1"/>
  <c r="F14" i="1"/>
  <c r="G14" i="1"/>
  <c r="H14" i="1"/>
  <c r="E15" i="1"/>
  <c r="F15" i="1"/>
  <c r="H15" i="1"/>
  <c r="H16" i="1"/>
  <c r="F16" i="1"/>
  <c r="E17" i="1"/>
  <c r="F17" i="1"/>
  <c r="G17" i="1"/>
  <c r="H17" i="1"/>
  <c r="E18" i="1"/>
  <c r="F18" i="1"/>
  <c r="G18" i="1"/>
  <c r="H18" i="1"/>
  <c r="E19" i="1"/>
  <c r="F19" i="1"/>
  <c r="G19" i="1"/>
  <c r="H19" i="1"/>
  <c r="E20" i="1"/>
  <c r="F20" i="1"/>
  <c r="G20" i="1"/>
  <c r="H20" i="1"/>
  <c r="E21" i="1"/>
  <c r="F21" i="1"/>
  <c r="G21" i="1"/>
  <c r="H21" i="1"/>
  <c r="E22" i="1"/>
  <c r="F22" i="1"/>
  <c r="G22" i="1"/>
  <c r="E23" i="1"/>
  <c r="F23" i="1"/>
  <c r="G23" i="1"/>
  <c r="H23" i="1"/>
  <c r="H24" i="1"/>
  <c r="F24" i="1"/>
  <c r="H25" i="1"/>
  <c r="F25" i="1"/>
  <c r="H26" i="1"/>
  <c r="F26" i="1"/>
  <c r="H27" i="1"/>
  <c r="F27" i="1"/>
  <c r="H28" i="1"/>
  <c r="F28" i="1"/>
  <c r="H29" i="1"/>
  <c r="F29" i="1"/>
  <c r="F30" i="1"/>
  <c r="H31" i="1"/>
  <c r="F31" i="1"/>
  <c r="G31" i="1"/>
  <c r="E32" i="1"/>
  <c r="F32" i="1"/>
  <c r="G32" i="1"/>
  <c r="E33" i="1"/>
  <c r="F33" i="1"/>
  <c r="G33" i="1"/>
  <c r="E34" i="1"/>
  <c r="F34" i="1"/>
  <c r="G34" i="1"/>
  <c r="H34" i="1"/>
  <c r="E35" i="1"/>
  <c r="H35" i="1"/>
  <c r="H36" i="1"/>
  <c r="E36" i="1"/>
  <c r="E37" i="1"/>
  <c r="E31" i="1" l="1"/>
  <c r="E30" i="1"/>
  <c r="E29" i="1"/>
  <c r="E28" i="1"/>
  <c r="E27" i="1"/>
  <c r="E26" i="1"/>
  <c r="E25" i="1"/>
  <c r="E24" i="1"/>
  <c r="E16" i="1"/>
  <c r="H33" i="1"/>
  <c r="H22" i="1"/>
  <c r="H37" i="1"/>
  <c r="G8" i="1" l="1"/>
  <c r="F8" i="1"/>
  <c r="E8" i="1" l="1"/>
  <c r="E6" i="1" s="1"/>
  <c r="H43" i="1" l="1"/>
</calcChain>
</file>

<file path=xl/sharedStrings.xml><?xml version="1.0" encoding="utf-8"?>
<sst xmlns="http://schemas.openxmlformats.org/spreadsheetml/2006/main" count="47" uniqueCount="47">
  <si>
    <t xml:space="preserve">Наименование </t>
  </si>
  <si>
    <t>Всего</t>
  </si>
  <si>
    <t>в том числе</t>
  </si>
  <si>
    <t>средства федерального бюджета, фондов</t>
  </si>
  <si>
    <t>средства бюджета 
Республики 
Татарстан</t>
  </si>
  <si>
    <t>% исполнения</t>
  </si>
  <si>
    <t>Отклонение</t>
  </si>
  <si>
    <t>тыс. рублей</t>
  </si>
  <si>
    <t>ВСЕГО расходов,</t>
  </si>
  <si>
    <t>Государственная программа "Развитие здравоохранения Республики Татарстан"</t>
  </si>
  <si>
    <t>Государственная программа "Развитие образования и науки Республики Татарстан"</t>
  </si>
  <si>
    <t>Государственная программа "Социальная поддержка граждан Республики Татарстан"</t>
  </si>
  <si>
    <t>Государственная программа "Обеспечение качественным жильем и услугами жилищно-коммунального хозяйства населения Республики Татарстан"</t>
  </si>
  <si>
    <t>Государственная программа "Содействие занятости населения Республики Татарстан"</t>
  </si>
  <si>
    <t>Государственная программа "Обеспечение общественного порядка и противодействие преступности в Республике Татарстан"</t>
  </si>
  <si>
    <t>Государственная программа "Защита населения и территорий от чрезвычайных ситуаций, обеспечение пожарной безопасности и безопасности людей на водных объектах в Республике Татарстан"</t>
  </si>
  <si>
    <t>Государственная программа "Развитие культуры Республики Татарстан"</t>
  </si>
  <si>
    <t>Государственная программа "Охрана окружающей среды, воспроизводство и использование природных ресурсов Республики Татарстан"</t>
  </si>
  <si>
    <t>Государственная программа "Экономическое развитие и инновационная экономика Республики Татарстан"</t>
  </si>
  <si>
    <t>Государственная программа "Развитие информационных и коммуникационных технологий в Республике Татарстан "Открытый Татарстан"</t>
  </si>
  <si>
    <t>Государственная программа "Развитие транспортной системы Республики Татарстан"</t>
  </si>
  <si>
    <t>Государственная программа "Развитие сельского хозяйства и регулирование рынков сельскохозяйственной продукции, сырья и продовольствия в Республике Татарстан"</t>
  </si>
  <si>
    <t>Государственная программа "Развитие лесного хозяйства Республики Татарстан"</t>
  </si>
  <si>
    <t>Государственная программа "Управление государственным имуществом Республики Татарстан"</t>
  </si>
  <si>
    <t>Государственная программа "Управление государственными финансами Республики Татарстан"</t>
  </si>
  <si>
    <t>Государственная программа "Развитие государственной гражданской службы Республики Татарстан и муниципальной службы в Республике Татарстан"</t>
  </si>
  <si>
    <t>Государственная программа "Реализация государственной национальной политики в Республике Татарстан"</t>
  </si>
  <si>
    <t>Государственная программа Республики Татарстан "Сохранение национальной идентичности татарского народа"</t>
  </si>
  <si>
    <t>Государственная программа "Сохранение, изучение и развитие государственных языков Республики Татарстан и других языков в Республике Татарстан"</t>
  </si>
  <si>
    <t>Государственная программа "Развитие юстиции в Республике Татарстан"</t>
  </si>
  <si>
    <t>Государственная программа "Развитие сферы туризма и гостеприимства в Республике Татарстан"</t>
  </si>
  <si>
    <t>Государственная программа "Реализация антикоррупционной политики Республики Татарстан"</t>
  </si>
  <si>
    <t>Государственная программа "Стратегическое управление талантами в Республике Татарстан"</t>
  </si>
  <si>
    <t>Государственная программа "Развитие архивного дела в Республике Татарстан"</t>
  </si>
  <si>
    <t>Государственная программа Республики Татарстан "Оказание содействия добровольному переселению в Республику Татарстан соотечественников, проживающих за рубежом"</t>
  </si>
  <si>
    <t>Государственная программа "Формирование современной городской среды на территории Республики Татарстан"</t>
  </si>
  <si>
    <t>Государственная программа "Развитие физической культуры и спорта в Республике Татарстан"</t>
  </si>
  <si>
    <t>Государственная программа "Развитие молодежной политики в Республике Татарстан"</t>
  </si>
  <si>
    <t>Государственная программа Республики Татарстан "Развитие рынка газомоторного топлива в Республике Татарстан"</t>
  </si>
  <si>
    <t>Государственная программа Республики Татарстан "Строительство автомобильных газонаполнительных компрессорных станций на территории Республики Татарстан"</t>
  </si>
  <si>
    <t>в том числе:</t>
  </si>
  <si>
    <t>по государственным программам Республики Татарстан</t>
  </si>
  <si>
    <t>непрограммные направления расходов</t>
  </si>
  <si>
    <t>Государственная программа "Энергоресурсоэффективность в Республике Татарстан"</t>
  </si>
  <si>
    <r>
      <t xml:space="preserve">План на 2021 год 
по Закону РТ № 78-ЗРТ 
от 27.11.2020
</t>
    </r>
    <r>
      <rPr>
        <i/>
        <sz val="12"/>
        <rFont val="Times New Roman"/>
        <family val="1"/>
        <charset val="204"/>
      </rPr>
      <t>(в редакции закона РТ от 10.07.2021 № 47-ЗРТ)</t>
    </r>
  </si>
  <si>
    <t>Исполнение 
за первое полугодие
2021 года</t>
  </si>
  <si>
    <t>Сведения об исполнении бюджета Республики Татарстан за первое полугодие 2021 года
по расходам в разрезе государственных программ и непрограммных направлений деятельности
в сравнении с запланированными значениями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</si>
</sst>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1" applyFont="1" applyFill="1"/>
    <xf numFmtId="0" fontId="3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right"/>
    </xf>
    <xf numFmtId="0" fontId="3" fillId="0" borderId="0" xfId="1" applyFont="1" applyFill="1" applyAlignment="1">
      <alignment horizontal="right"/>
    </xf>
    <xf numFmtId="0" fontId="3" fillId="0" borderId="0" xfId="1" applyFont="1" applyFill="1" applyAlignment="1">
      <alignment vertical="top"/>
    </xf>
    <xf numFmtId="0" fontId="6" fillId="0" borderId="0" xfId="1" applyFont="1" applyFill="1" applyAlignment="1">
      <alignment horizontal="right"/>
    </xf>
    <xf numFmtId="49" fontId="3" fillId="2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49" fontId="2" fillId="0" borderId="1" xfId="1" applyNumberFormat="1" applyFont="1" applyFill="1" applyBorder="1" applyAlignment="1">
      <alignment horizontal="left" vertical="center" wrapText="1"/>
    </xf>
    <xf numFmtId="164" fontId="2" fillId="0" borderId="1" xfId="1" applyNumberFormat="1" applyFont="1" applyFill="1" applyBorder="1" applyAlignment="1">
      <alignment horizontal="right"/>
    </xf>
    <xf numFmtId="164" fontId="2" fillId="2" borderId="1" xfId="1" applyNumberFormat="1" applyFont="1" applyFill="1" applyBorder="1"/>
    <xf numFmtId="49" fontId="4" fillId="0" borderId="1" xfId="1" applyNumberFormat="1" applyFont="1" applyFill="1" applyBorder="1" applyAlignment="1">
      <alignment horizontal="left" wrapText="1"/>
    </xf>
    <xf numFmtId="164" fontId="2" fillId="2" borderId="1" xfId="1" applyNumberFormat="1" applyFont="1" applyFill="1" applyBorder="1" applyAlignment="1">
      <alignment horizontal="right"/>
    </xf>
    <xf numFmtId="49" fontId="2" fillId="0" borderId="1" xfId="1" applyNumberFormat="1" applyFont="1" applyFill="1" applyBorder="1" applyAlignment="1">
      <alignment horizontal="left"/>
    </xf>
    <xf numFmtId="0" fontId="3" fillId="0" borderId="1" xfId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justify" vertical="top" wrapText="1"/>
    </xf>
    <xf numFmtId="164" fontId="3" fillId="0" borderId="1" xfId="0" applyNumberFormat="1" applyFont="1" applyFill="1" applyBorder="1" applyAlignment="1">
      <alignment horizontal="right" vertical="center" wrapText="1"/>
    </xf>
    <xf numFmtId="164" fontId="3" fillId="2" borderId="1" xfId="1" applyNumberFormat="1" applyFont="1" applyFill="1" applyBorder="1" applyAlignment="1">
      <alignment horizontal="right" vertical="top" wrapText="1"/>
    </xf>
    <xf numFmtId="0" fontId="3" fillId="0" borderId="1" xfId="1" applyFont="1" applyFill="1" applyBorder="1"/>
    <xf numFmtId="0" fontId="3" fillId="0" borderId="1" xfId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right"/>
    </xf>
    <xf numFmtId="164" fontId="4" fillId="2" borderId="1" xfId="1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justify" vertical="top" wrapText="1"/>
    </xf>
    <xf numFmtId="164" fontId="4" fillId="0" borderId="1" xfId="0" applyNumberFormat="1" applyFont="1" applyFill="1" applyBorder="1" applyAlignment="1">
      <alignment horizontal="right" vertical="center" wrapText="1"/>
    </xf>
    <xf numFmtId="0" fontId="4" fillId="0" borderId="0" xfId="1" applyFont="1" applyFill="1"/>
    <xf numFmtId="49" fontId="7" fillId="0" borderId="1" xfId="1" applyNumberFormat="1" applyFont="1" applyFill="1" applyBorder="1" applyAlignment="1">
      <alignment horizontal="left" vertical="center" wrapText="1"/>
    </xf>
    <xf numFmtId="0" fontId="3" fillId="0" borderId="0" xfId="1" applyFont="1" applyFill="1" applyBorder="1"/>
    <xf numFmtId="164" fontId="3" fillId="0" borderId="0" xfId="1" applyNumberFormat="1" applyFont="1" applyFill="1"/>
    <xf numFmtId="49" fontId="3" fillId="0" borderId="1" xfId="1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  <pageSetUpPr fitToPage="1"/>
  </sheetPr>
  <dimension ref="A1:L43"/>
  <sheetViews>
    <sheetView showGridLines="0" tabSelected="1" view="pageBreakPreview" zoomScale="80" zoomScaleNormal="70" zoomScaleSheetLayoutView="80" workbookViewId="0">
      <selection activeCell="H39" sqref="H39"/>
    </sheetView>
  </sheetViews>
  <sheetFormatPr defaultColWidth="8.85546875" defaultRowHeight="18.75" x14ac:dyDescent="0.3"/>
  <cols>
    <col min="1" max="1" width="4.5703125" style="2" customWidth="1"/>
    <col min="2" max="2" width="86.7109375" style="1" customWidth="1"/>
    <col min="3" max="3" width="32.7109375" style="1" customWidth="1"/>
    <col min="4" max="4" width="25.42578125" style="1" customWidth="1"/>
    <col min="5" max="5" width="16.42578125" style="1" hidden="1" customWidth="1"/>
    <col min="6" max="6" width="24.140625" style="1" hidden="1" customWidth="1"/>
    <col min="7" max="7" width="23.140625" style="1" hidden="1" customWidth="1"/>
    <col min="8" max="8" width="20" style="1" customWidth="1"/>
    <col min="9" max="11" width="8.85546875" style="1"/>
    <col min="12" max="12" width="23.7109375" style="1" customWidth="1"/>
    <col min="13" max="15" width="8.85546875" style="1"/>
    <col min="16" max="16" width="8.85546875" style="1" customWidth="1"/>
    <col min="17" max="16384" width="8.85546875" style="1"/>
  </cols>
  <sheetData>
    <row r="1" spans="1:12" ht="88.5" customHeight="1" x14ac:dyDescent="0.3">
      <c r="A1" s="30" t="s">
        <v>46</v>
      </c>
      <c r="B1" s="30"/>
      <c r="C1" s="30"/>
      <c r="D1" s="30"/>
      <c r="E1" s="30"/>
      <c r="F1" s="30"/>
      <c r="G1" s="30"/>
      <c r="H1" s="30"/>
    </row>
    <row r="2" spans="1:12" x14ac:dyDescent="0.3">
      <c r="C2" s="3"/>
      <c r="E2" s="4"/>
      <c r="F2" s="4"/>
      <c r="G2" s="4"/>
      <c r="H2" s="6" t="s">
        <v>7</v>
      </c>
    </row>
    <row r="3" spans="1:12" ht="18.75" customHeight="1" x14ac:dyDescent="0.3">
      <c r="A3" s="31"/>
      <c r="B3" s="29" t="s">
        <v>0</v>
      </c>
      <c r="C3" s="29" t="s">
        <v>44</v>
      </c>
      <c r="D3" s="29" t="s">
        <v>45</v>
      </c>
      <c r="E3" s="32" t="s">
        <v>6</v>
      </c>
      <c r="F3" s="32"/>
      <c r="G3" s="32"/>
      <c r="H3" s="29" t="s">
        <v>5</v>
      </c>
    </row>
    <row r="4" spans="1:12" x14ac:dyDescent="0.3">
      <c r="A4" s="31"/>
      <c r="B4" s="29"/>
      <c r="C4" s="29"/>
      <c r="D4" s="29"/>
      <c r="E4" s="32" t="s">
        <v>1</v>
      </c>
      <c r="F4" s="32" t="s">
        <v>2</v>
      </c>
      <c r="G4" s="32"/>
      <c r="H4" s="29"/>
    </row>
    <row r="5" spans="1:12" ht="54" customHeight="1" x14ac:dyDescent="0.3">
      <c r="A5" s="31"/>
      <c r="B5" s="29"/>
      <c r="C5" s="29"/>
      <c r="D5" s="29"/>
      <c r="E5" s="32"/>
      <c r="F5" s="7" t="s">
        <v>4</v>
      </c>
      <c r="G5" s="7" t="s">
        <v>3</v>
      </c>
      <c r="H5" s="29"/>
    </row>
    <row r="6" spans="1:12" x14ac:dyDescent="0.3">
      <c r="A6" s="8"/>
      <c r="B6" s="9" t="s">
        <v>8</v>
      </c>
      <c r="C6" s="10">
        <f>C8+C43</f>
        <v>281668284.09999996</v>
      </c>
      <c r="D6" s="10">
        <f t="shared" ref="D6:G6" si="0">D8+D43</f>
        <v>138673679.79999995</v>
      </c>
      <c r="E6" s="10">
        <f t="shared" si="0"/>
        <v>-118919412.09999999</v>
      </c>
      <c r="F6" s="10" t="e">
        <f t="shared" si="0"/>
        <v>#REF!</v>
      </c>
      <c r="G6" s="10" t="e">
        <f t="shared" si="0"/>
        <v>#REF!</v>
      </c>
      <c r="H6" s="10">
        <f>D6*100/C6</f>
        <v>49.232976386779491</v>
      </c>
    </row>
    <row r="7" spans="1:12" x14ac:dyDescent="0.3">
      <c r="A7" s="20"/>
      <c r="B7" s="26" t="s">
        <v>40</v>
      </c>
      <c r="C7" s="10"/>
      <c r="D7" s="10"/>
      <c r="E7" s="11"/>
      <c r="F7" s="11"/>
      <c r="G7" s="11"/>
      <c r="H7" s="10"/>
    </row>
    <row r="8" spans="1:12" ht="19.5" x14ac:dyDescent="0.35">
      <c r="A8" s="8"/>
      <c r="B8" s="12" t="s">
        <v>41</v>
      </c>
      <c r="C8" s="21">
        <f>SUM(C10:C41)</f>
        <v>260507668.59999996</v>
      </c>
      <c r="D8" s="21">
        <f>SUM(D10:D41)</f>
        <v>132324691.49999996</v>
      </c>
      <c r="E8" s="22">
        <f>SUM(E10:E34)</f>
        <v>-118919412.09999999</v>
      </c>
      <c r="F8" s="22" t="e">
        <f>SUM(F10:F34)</f>
        <v>#REF!</v>
      </c>
      <c r="G8" s="22" t="e">
        <f>SUM(G10:G34)</f>
        <v>#REF!</v>
      </c>
      <c r="H8" s="21">
        <f>D8*100/C8</f>
        <v>50.794931378077663</v>
      </c>
      <c r="L8" s="28"/>
    </row>
    <row r="9" spans="1:12" x14ac:dyDescent="0.3">
      <c r="A9" s="8"/>
      <c r="B9" s="14"/>
      <c r="C9" s="10"/>
      <c r="D9" s="10"/>
      <c r="E9" s="13"/>
      <c r="F9" s="13"/>
      <c r="G9" s="13"/>
      <c r="H9" s="10"/>
    </row>
    <row r="10" spans="1:12" s="5" customFormat="1" ht="37.5" x14ac:dyDescent="0.25">
      <c r="A10" s="15">
        <v>1</v>
      </c>
      <c r="B10" s="16" t="s">
        <v>9</v>
      </c>
      <c r="C10" s="17">
        <v>43526960.700000003</v>
      </c>
      <c r="D10" s="17">
        <v>22611268.399999999</v>
      </c>
      <c r="E10" s="18">
        <f t="shared" ref="E10:E41" si="1">D10-C10</f>
        <v>-20915692.300000004</v>
      </c>
      <c r="F10" s="18" t="e">
        <f>#REF!-#REF!</f>
        <v>#REF!</v>
      </c>
      <c r="G10" s="18" t="e">
        <f>#REF!-#REF!</f>
        <v>#REF!</v>
      </c>
      <c r="H10" s="17">
        <f t="shared" ref="H10:H43" si="2">D10*100/C10</f>
        <v>51.947730869249497</v>
      </c>
    </row>
    <row r="11" spans="1:12" s="5" customFormat="1" ht="37.5" x14ac:dyDescent="0.25">
      <c r="A11" s="15">
        <v>2</v>
      </c>
      <c r="B11" s="16" t="s">
        <v>10</v>
      </c>
      <c r="C11" s="17">
        <v>62533979.5</v>
      </c>
      <c r="D11" s="17">
        <v>32848929.800000001</v>
      </c>
      <c r="E11" s="18">
        <f t="shared" si="1"/>
        <v>-29685049.699999999</v>
      </c>
      <c r="F11" s="18" t="e">
        <f>#REF!-#REF!</f>
        <v>#REF!</v>
      </c>
      <c r="G11" s="18" t="e">
        <f>#REF!-#REF!</f>
        <v>#REF!</v>
      </c>
      <c r="H11" s="17">
        <f t="shared" si="2"/>
        <v>52.529728737317924</v>
      </c>
    </row>
    <row r="12" spans="1:12" s="5" customFormat="1" ht="37.5" x14ac:dyDescent="0.25">
      <c r="A12" s="15">
        <v>3</v>
      </c>
      <c r="B12" s="16" t="s">
        <v>11</v>
      </c>
      <c r="C12" s="17">
        <v>33362720.100000001</v>
      </c>
      <c r="D12" s="17">
        <v>15537505</v>
      </c>
      <c r="E12" s="18">
        <f t="shared" si="1"/>
        <v>-17825215.100000001</v>
      </c>
      <c r="F12" s="18" t="e">
        <f>#REF!-#REF!</f>
        <v>#REF!</v>
      </c>
      <c r="G12" s="18" t="e">
        <f>#REF!-#REF!</f>
        <v>#REF!</v>
      </c>
      <c r="H12" s="17">
        <f t="shared" si="2"/>
        <v>46.571457463385904</v>
      </c>
    </row>
    <row r="13" spans="1:12" s="5" customFormat="1" ht="57.75" customHeight="1" x14ac:dyDescent="0.25">
      <c r="A13" s="15">
        <v>4</v>
      </c>
      <c r="B13" s="16" t="s">
        <v>12</v>
      </c>
      <c r="C13" s="17">
        <v>10218260.5</v>
      </c>
      <c r="D13" s="17">
        <v>3254041.6</v>
      </c>
      <c r="E13" s="18">
        <f t="shared" si="1"/>
        <v>-6964218.9000000004</v>
      </c>
      <c r="F13" s="18" t="e">
        <f>#REF!-#REF!</f>
        <v>#REF!</v>
      </c>
      <c r="G13" s="18" t="e">
        <f>#REF!-#REF!</f>
        <v>#REF!</v>
      </c>
      <c r="H13" s="17">
        <f t="shared" si="2"/>
        <v>31.845357632054888</v>
      </c>
    </row>
    <row r="14" spans="1:12" s="5" customFormat="1" ht="37.5" x14ac:dyDescent="0.25">
      <c r="A14" s="15">
        <v>5</v>
      </c>
      <c r="B14" s="16" t="s">
        <v>13</v>
      </c>
      <c r="C14" s="17">
        <v>4160794.9</v>
      </c>
      <c r="D14" s="17">
        <v>1106916.6000000001</v>
      </c>
      <c r="E14" s="18">
        <f t="shared" si="1"/>
        <v>-3053878.3</v>
      </c>
      <c r="F14" s="18" t="e">
        <f>#REF!-#REF!</f>
        <v>#REF!</v>
      </c>
      <c r="G14" s="18" t="e">
        <f>#REF!-#REF!</f>
        <v>#REF!</v>
      </c>
      <c r="H14" s="17">
        <f t="shared" si="2"/>
        <v>26.603488674724154</v>
      </c>
    </row>
    <row r="15" spans="1:12" s="5" customFormat="1" ht="39.75" customHeight="1" x14ac:dyDescent="0.25">
      <c r="A15" s="15">
        <v>6</v>
      </c>
      <c r="B15" s="16" t="s">
        <v>14</v>
      </c>
      <c r="C15" s="17">
        <v>2295157.2000000002</v>
      </c>
      <c r="D15" s="17">
        <v>1509441.6</v>
      </c>
      <c r="E15" s="18">
        <f t="shared" si="1"/>
        <v>-785715.60000000009</v>
      </c>
      <c r="F15" s="18" t="e">
        <f>#REF!-#REF!</f>
        <v>#REF!</v>
      </c>
      <c r="G15" s="18"/>
      <c r="H15" s="17">
        <f t="shared" si="2"/>
        <v>65.766371035500313</v>
      </c>
    </row>
    <row r="16" spans="1:12" s="5" customFormat="1" ht="60" customHeight="1" x14ac:dyDescent="0.25">
      <c r="A16" s="15">
        <v>7</v>
      </c>
      <c r="B16" s="16" t="s">
        <v>15</v>
      </c>
      <c r="C16" s="17">
        <v>1227159.6000000001</v>
      </c>
      <c r="D16" s="17">
        <v>548830</v>
      </c>
      <c r="E16" s="18">
        <f t="shared" si="1"/>
        <v>-678329.60000000009</v>
      </c>
      <c r="F16" s="18" t="e">
        <f>#REF!-#REF!</f>
        <v>#REF!</v>
      </c>
      <c r="G16" s="18"/>
      <c r="H16" s="17">
        <f t="shared" si="2"/>
        <v>44.723604003912769</v>
      </c>
    </row>
    <row r="17" spans="1:8" s="5" customFormat="1" ht="23.25" customHeight="1" x14ac:dyDescent="0.25">
      <c r="A17" s="15">
        <v>8</v>
      </c>
      <c r="B17" s="16" t="s">
        <v>16</v>
      </c>
      <c r="C17" s="17">
        <v>8856145.0999999996</v>
      </c>
      <c r="D17" s="17">
        <v>3372342.6</v>
      </c>
      <c r="E17" s="18">
        <f t="shared" si="1"/>
        <v>-5483802.5</v>
      </c>
      <c r="F17" s="18" t="e">
        <f>#REF!-#REF!</f>
        <v>#REF!</v>
      </c>
      <c r="G17" s="18" t="e">
        <f>#REF!-#REF!</f>
        <v>#REF!</v>
      </c>
      <c r="H17" s="17">
        <f t="shared" si="2"/>
        <v>38.079125419930172</v>
      </c>
    </row>
    <row r="18" spans="1:8" s="5" customFormat="1" ht="36.75" customHeight="1" x14ac:dyDescent="0.25">
      <c r="A18" s="15">
        <v>9</v>
      </c>
      <c r="B18" s="16" t="s">
        <v>17</v>
      </c>
      <c r="C18" s="17">
        <v>670643.1</v>
      </c>
      <c r="D18" s="17">
        <v>624923.19999999995</v>
      </c>
      <c r="E18" s="18">
        <f t="shared" si="1"/>
        <v>-45719.900000000023</v>
      </c>
      <c r="F18" s="18" t="e">
        <f>#REF!-#REF!</f>
        <v>#REF!</v>
      </c>
      <c r="G18" s="18" t="e">
        <f>#REF!-#REF!</f>
        <v>#REF!</v>
      </c>
      <c r="H18" s="17">
        <f t="shared" si="2"/>
        <v>93.182677940025016</v>
      </c>
    </row>
    <row r="19" spans="1:8" s="5" customFormat="1" ht="37.5" x14ac:dyDescent="0.25">
      <c r="A19" s="15">
        <v>10</v>
      </c>
      <c r="B19" s="16" t="s">
        <v>18</v>
      </c>
      <c r="C19" s="17">
        <v>11901524.6</v>
      </c>
      <c r="D19" s="17">
        <v>2632335.7999999998</v>
      </c>
      <c r="E19" s="18">
        <f t="shared" si="1"/>
        <v>-9269188.8000000007</v>
      </c>
      <c r="F19" s="18" t="e">
        <f>#REF!-#REF!</f>
        <v>#REF!</v>
      </c>
      <c r="G19" s="18" t="e">
        <f>#REF!-#REF!</f>
        <v>#REF!</v>
      </c>
      <c r="H19" s="17">
        <f t="shared" si="2"/>
        <v>22.117635248176523</v>
      </c>
    </row>
    <row r="20" spans="1:8" s="5" customFormat="1" ht="60" customHeight="1" x14ac:dyDescent="0.25">
      <c r="A20" s="15">
        <v>11</v>
      </c>
      <c r="B20" s="16" t="s">
        <v>19</v>
      </c>
      <c r="C20" s="17">
        <v>3469144.6</v>
      </c>
      <c r="D20" s="17">
        <v>1587023.7</v>
      </c>
      <c r="E20" s="18">
        <f t="shared" si="1"/>
        <v>-1882120.9000000001</v>
      </c>
      <c r="F20" s="18" t="e">
        <f>#REF!-#REF!</f>
        <v>#REF!</v>
      </c>
      <c r="G20" s="18" t="e">
        <f>#REF!-#REF!</f>
        <v>#REF!</v>
      </c>
      <c r="H20" s="17">
        <f t="shared" si="2"/>
        <v>45.746830501098167</v>
      </c>
    </row>
    <row r="21" spans="1:8" s="5" customFormat="1" ht="37.5" x14ac:dyDescent="0.25">
      <c r="A21" s="15">
        <v>12</v>
      </c>
      <c r="B21" s="16" t="s">
        <v>20</v>
      </c>
      <c r="C21" s="17">
        <v>30758190.800000001</v>
      </c>
      <c r="D21" s="17">
        <v>24708232.100000001</v>
      </c>
      <c r="E21" s="18">
        <f t="shared" si="1"/>
        <v>-6049958.6999999993</v>
      </c>
      <c r="F21" s="18" t="e">
        <f>#REF!-#REF!</f>
        <v>#REF!</v>
      </c>
      <c r="G21" s="18" t="e">
        <f>#REF!-#REF!</f>
        <v>#REF!</v>
      </c>
      <c r="H21" s="17">
        <f t="shared" si="2"/>
        <v>80.330576855645234</v>
      </c>
    </row>
    <row r="22" spans="1:8" s="5" customFormat="1" ht="56.25" x14ac:dyDescent="0.25">
      <c r="A22" s="15">
        <v>13</v>
      </c>
      <c r="B22" s="16" t="s">
        <v>21</v>
      </c>
      <c r="C22" s="17">
        <v>14461715.199999999</v>
      </c>
      <c r="D22" s="17">
        <v>4981431.8</v>
      </c>
      <c r="E22" s="18">
        <f t="shared" si="1"/>
        <v>-9480283.3999999985</v>
      </c>
      <c r="F22" s="18" t="e">
        <f>#REF!-#REF!</f>
        <v>#REF!</v>
      </c>
      <c r="G22" s="18" t="e">
        <f>#REF!-#REF!</f>
        <v>#REF!</v>
      </c>
      <c r="H22" s="17">
        <f t="shared" si="2"/>
        <v>34.445649987630794</v>
      </c>
    </row>
    <row r="23" spans="1:8" s="5" customFormat="1" ht="37.5" x14ac:dyDescent="0.25">
      <c r="A23" s="15">
        <v>14</v>
      </c>
      <c r="B23" s="16" t="s">
        <v>22</v>
      </c>
      <c r="C23" s="17">
        <v>965916.6</v>
      </c>
      <c r="D23" s="17">
        <v>579955.1</v>
      </c>
      <c r="E23" s="18">
        <f t="shared" si="1"/>
        <v>-385961.5</v>
      </c>
      <c r="F23" s="18" t="e">
        <f>#REF!-#REF!</f>
        <v>#REF!</v>
      </c>
      <c r="G23" s="18" t="e">
        <f>#REF!-#REF!</f>
        <v>#REF!</v>
      </c>
      <c r="H23" s="17">
        <f t="shared" si="2"/>
        <v>60.041943579808027</v>
      </c>
    </row>
    <row r="24" spans="1:8" s="5" customFormat="1" ht="37.5" x14ac:dyDescent="0.25">
      <c r="A24" s="15">
        <v>15</v>
      </c>
      <c r="B24" s="16" t="s">
        <v>23</v>
      </c>
      <c r="C24" s="17">
        <v>243586.5</v>
      </c>
      <c r="D24" s="17">
        <v>166796.6</v>
      </c>
      <c r="E24" s="18">
        <f t="shared" si="1"/>
        <v>-76789.899999999994</v>
      </c>
      <c r="F24" s="18" t="e">
        <f>#REF!-#REF!</f>
        <v>#REF!</v>
      </c>
      <c r="G24" s="18"/>
      <c r="H24" s="17">
        <f t="shared" si="2"/>
        <v>68.47530548696254</v>
      </c>
    </row>
    <row r="25" spans="1:8" s="5" customFormat="1" ht="37.5" x14ac:dyDescent="0.25">
      <c r="A25" s="15">
        <v>16</v>
      </c>
      <c r="B25" s="16" t="s">
        <v>24</v>
      </c>
      <c r="C25" s="17">
        <v>16046282.5</v>
      </c>
      <c r="D25" s="17">
        <v>10716781</v>
      </c>
      <c r="E25" s="18">
        <f t="shared" si="1"/>
        <v>-5329501.5</v>
      </c>
      <c r="F25" s="18" t="e">
        <f>#REF!-#REF!</f>
        <v>#REF!</v>
      </c>
      <c r="G25" s="18"/>
      <c r="H25" s="17">
        <f t="shared" si="2"/>
        <v>66.786690312849714</v>
      </c>
    </row>
    <row r="26" spans="1:8" s="5" customFormat="1" ht="57" customHeight="1" x14ac:dyDescent="0.25">
      <c r="A26" s="15">
        <v>17</v>
      </c>
      <c r="B26" s="16" t="s">
        <v>25</v>
      </c>
      <c r="C26" s="17">
        <v>35585</v>
      </c>
      <c r="D26" s="17">
        <v>16474.2</v>
      </c>
      <c r="E26" s="18">
        <f t="shared" si="1"/>
        <v>-19110.8</v>
      </c>
      <c r="F26" s="18" t="e">
        <f>#REF!-#REF!</f>
        <v>#REF!</v>
      </c>
      <c r="G26" s="18"/>
      <c r="H26" s="17">
        <f t="shared" si="2"/>
        <v>46.295349163973583</v>
      </c>
    </row>
    <row r="27" spans="1:8" s="5" customFormat="1" ht="37.5" x14ac:dyDescent="0.25">
      <c r="A27" s="15">
        <v>18</v>
      </c>
      <c r="B27" s="16" t="s">
        <v>26</v>
      </c>
      <c r="C27" s="17">
        <v>58504.5</v>
      </c>
      <c r="D27" s="17">
        <v>17742.3</v>
      </c>
      <c r="E27" s="18">
        <f t="shared" si="1"/>
        <v>-40762.199999999997</v>
      </c>
      <c r="F27" s="18" t="e">
        <f>#REF!-#REF!</f>
        <v>#REF!</v>
      </c>
      <c r="G27" s="18"/>
      <c r="H27" s="17">
        <f t="shared" si="2"/>
        <v>30.326385149860268</v>
      </c>
    </row>
    <row r="28" spans="1:8" s="5" customFormat="1" ht="37.5" x14ac:dyDescent="0.25">
      <c r="A28" s="15">
        <v>19</v>
      </c>
      <c r="B28" s="16" t="s">
        <v>27</v>
      </c>
      <c r="C28" s="17">
        <v>109432.1</v>
      </c>
      <c r="D28" s="17">
        <v>42989.5</v>
      </c>
      <c r="E28" s="18">
        <f t="shared" si="1"/>
        <v>-66442.600000000006</v>
      </c>
      <c r="F28" s="18" t="e">
        <f>#REF!-#REF!</f>
        <v>#REF!</v>
      </c>
      <c r="G28" s="18"/>
      <c r="H28" s="17">
        <f t="shared" si="2"/>
        <v>39.284177129014246</v>
      </c>
    </row>
    <row r="29" spans="1:8" s="5" customFormat="1" ht="56.25" x14ac:dyDescent="0.25">
      <c r="A29" s="15">
        <v>20</v>
      </c>
      <c r="B29" s="16" t="s">
        <v>28</v>
      </c>
      <c r="C29" s="17">
        <v>123410</v>
      </c>
      <c r="D29" s="17">
        <v>43383.6</v>
      </c>
      <c r="E29" s="18">
        <f t="shared" si="1"/>
        <v>-80026.399999999994</v>
      </c>
      <c r="F29" s="18" t="e">
        <f>#REF!-#REF!</f>
        <v>#REF!</v>
      </c>
      <c r="G29" s="18"/>
      <c r="H29" s="17">
        <f t="shared" si="2"/>
        <v>35.154039380925369</v>
      </c>
    </row>
    <row r="30" spans="1:8" s="5" customFormat="1" ht="37.5" x14ac:dyDescent="0.25">
      <c r="A30" s="15">
        <v>21</v>
      </c>
      <c r="B30" s="16" t="s">
        <v>38</v>
      </c>
      <c r="C30" s="17">
        <v>138900</v>
      </c>
      <c r="D30" s="17"/>
      <c r="E30" s="18">
        <f t="shared" si="1"/>
        <v>-138900</v>
      </c>
      <c r="F30" s="18" t="e">
        <f>#REF!-#REF!</f>
        <v>#REF!</v>
      </c>
      <c r="G30" s="18"/>
      <c r="H30" s="17"/>
    </row>
    <row r="31" spans="1:8" s="5" customFormat="1" ht="21" customHeight="1" x14ac:dyDescent="0.25">
      <c r="A31" s="15">
        <v>22</v>
      </c>
      <c r="B31" s="16" t="s">
        <v>29</v>
      </c>
      <c r="C31" s="17">
        <v>604841.9</v>
      </c>
      <c r="D31" s="17">
        <v>284356.3</v>
      </c>
      <c r="E31" s="18">
        <f t="shared" si="1"/>
        <v>-320485.60000000003</v>
      </c>
      <c r="F31" s="18" t="e">
        <f>#REF!-#REF!</f>
        <v>#REF!</v>
      </c>
      <c r="G31" s="18" t="e">
        <f>#REF!-#REF!</f>
        <v>#REF!</v>
      </c>
      <c r="H31" s="17">
        <f t="shared" si="2"/>
        <v>47.013326953704762</v>
      </c>
    </row>
    <row r="32" spans="1:8" s="5" customFormat="1" ht="38.25" customHeight="1" x14ac:dyDescent="0.25">
      <c r="A32" s="15">
        <v>23</v>
      </c>
      <c r="B32" s="16" t="s">
        <v>43</v>
      </c>
      <c r="C32" s="17"/>
      <c r="D32" s="17">
        <v>7550.1</v>
      </c>
      <c r="E32" s="18">
        <f t="shared" si="1"/>
        <v>7550.1</v>
      </c>
      <c r="F32" s="18" t="e">
        <f>#REF!-#REF!</f>
        <v>#REF!</v>
      </c>
      <c r="G32" s="18" t="e">
        <f>#REF!-#REF!</f>
        <v>#REF!</v>
      </c>
      <c r="H32" s="17"/>
    </row>
    <row r="33" spans="1:8" s="5" customFormat="1" ht="37.5" x14ac:dyDescent="0.25">
      <c r="A33" s="15">
        <v>24</v>
      </c>
      <c r="B33" s="16" t="s">
        <v>30</v>
      </c>
      <c r="C33" s="17">
        <v>363128.5</v>
      </c>
      <c r="D33" s="17">
        <v>19477.7</v>
      </c>
      <c r="E33" s="18">
        <f t="shared" si="1"/>
        <v>-343650.8</v>
      </c>
      <c r="F33" s="18" t="e">
        <f>#REF!-#REF!</f>
        <v>#REF!</v>
      </c>
      <c r="G33" s="18" t="e">
        <f>#REF!-#REF!</f>
        <v>#REF!</v>
      </c>
      <c r="H33" s="17">
        <f t="shared" si="2"/>
        <v>5.3638587992955662</v>
      </c>
    </row>
    <row r="34" spans="1:8" s="5" customFormat="1" ht="37.5" x14ac:dyDescent="0.25">
      <c r="A34" s="15">
        <v>25</v>
      </c>
      <c r="B34" s="16" t="s">
        <v>31</v>
      </c>
      <c r="C34" s="17">
        <v>8837.1</v>
      </c>
      <c r="D34" s="17">
        <v>2679.9</v>
      </c>
      <c r="E34" s="18">
        <f t="shared" si="1"/>
        <v>-6157.2000000000007</v>
      </c>
      <c r="F34" s="18" t="e">
        <f>#REF!-#REF!</f>
        <v>#REF!</v>
      </c>
      <c r="G34" s="18" t="e">
        <f>#REF!-#REF!</f>
        <v>#REF!</v>
      </c>
      <c r="H34" s="17">
        <f t="shared" si="2"/>
        <v>30.325559289812269</v>
      </c>
    </row>
    <row r="35" spans="1:8" ht="37.5" x14ac:dyDescent="0.3">
      <c r="A35" s="15">
        <v>26</v>
      </c>
      <c r="B35" s="16" t="s">
        <v>32</v>
      </c>
      <c r="C35" s="17">
        <v>119050</v>
      </c>
      <c r="D35" s="17">
        <v>51160</v>
      </c>
      <c r="E35" s="18">
        <f t="shared" si="1"/>
        <v>-67890</v>
      </c>
      <c r="F35" s="18"/>
      <c r="G35" s="18"/>
      <c r="H35" s="17">
        <f t="shared" si="2"/>
        <v>42.973540529189414</v>
      </c>
    </row>
    <row r="36" spans="1:8" ht="37.5" x14ac:dyDescent="0.3">
      <c r="A36" s="15">
        <v>27</v>
      </c>
      <c r="B36" s="16" t="s">
        <v>33</v>
      </c>
      <c r="C36" s="17">
        <v>242830</v>
      </c>
      <c r="D36" s="17">
        <v>84156.9</v>
      </c>
      <c r="E36" s="18">
        <f t="shared" si="1"/>
        <v>-158673.1</v>
      </c>
      <c r="F36" s="18"/>
      <c r="G36" s="18"/>
      <c r="H36" s="17">
        <f t="shared" si="2"/>
        <v>34.656714573981795</v>
      </c>
    </row>
    <row r="37" spans="1:8" ht="56.25" x14ac:dyDescent="0.3">
      <c r="A37" s="15">
        <v>28</v>
      </c>
      <c r="B37" s="16" t="s">
        <v>34</v>
      </c>
      <c r="C37" s="17">
        <v>1125</v>
      </c>
      <c r="D37" s="17">
        <v>338.1</v>
      </c>
      <c r="E37" s="18">
        <f t="shared" si="1"/>
        <v>-786.9</v>
      </c>
      <c r="F37" s="18"/>
      <c r="G37" s="18"/>
      <c r="H37" s="17">
        <f t="shared" si="2"/>
        <v>30.053333333333335</v>
      </c>
    </row>
    <row r="38" spans="1:8" ht="37.5" x14ac:dyDescent="0.3">
      <c r="A38" s="15">
        <v>29</v>
      </c>
      <c r="B38" s="16" t="s">
        <v>35</v>
      </c>
      <c r="C38" s="17">
        <v>3608265.9</v>
      </c>
      <c r="D38" s="17">
        <v>926678.3</v>
      </c>
      <c r="E38" s="19">
        <f t="shared" si="1"/>
        <v>-2681587.5999999996</v>
      </c>
      <c r="F38" s="19"/>
      <c r="G38" s="19"/>
      <c r="H38" s="17">
        <f t="shared" si="2"/>
        <v>25.682095657085583</v>
      </c>
    </row>
    <row r="39" spans="1:8" ht="56.25" x14ac:dyDescent="0.3">
      <c r="A39" s="15">
        <v>30</v>
      </c>
      <c r="B39" s="16" t="s">
        <v>39</v>
      </c>
      <c r="C39" s="17">
        <v>252000</v>
      </c>
      <c r="D39" s="17"/>
      <c r="E39" s="19">
        <f t="shared" si="1"/>
        <v>-252000</v>
      </c>
      <c r="F39" s="19"/>
      <c r="G39" s="19"/>
      <c r="H39" s="17">
        <f t="shared" si="2"/>
        <v>0</v>
      </c>
    </row>
    <row r="40" spans="1:8" ht="37.5" x14ac:dyDescent="0.3">
      <c r="A40" s="15">
        <v>31</v>
      </c>
      <c r="B40" s="16" t="s">
        <v>36</v>
      </c>
      <c r="C40" s="17">
        <v>4080414.7</v>
      </c>
      <c r="D40" s="17">
        <v>2073123.4</v>
      </c>
      <c r="E40" s="19">
        <f t="shared" si="1"/>
        <v>-2007291.3000000003</v>
      </c>
      <c r="F40" s="19"/>
      <c r="G40" s="19"/>
      <c r="H40" s="17">
        <f t="shared" si="2"/>
        <v>50.806683938277153</v>
      </c>
    </row>
    <row r="41" spans="1:8" ht="37.5" x14ac:dyDescent="0.3">
      <c r="A41" s="15">
        <v>32</v>
      </c>
      <c r="B41" s="16" t="s">
        <v>37</v>
      </c>
      <c r="C41" s="17">
        <v>6063162.4000000004</v>
      </c>
      <c r="D41" s="17">
        <v>1967826.3</v>
      </c>
      <c r="E41" s="19">
        <f t="shared" si="1"/>
        <v>-4095336.1000000006</v>
      </c>
      <c r="F41" s="19"/>
      <c r="G41" s="19"/>
      <c r="H41" s="17">
        <f t="shared" si="2"/>
        <v>32.455444373385085</v>
      </c>
    </row>
    <row r="42" spans="1:8" x14ac:dyDescent="0.3">
      <c r="A42" s="15"/>
      <c r="B42" s="16"/>
      <c r="C42" s="17"/>
      <c r="D42" s="17"/>
      <c r="E42" s="27"/>
      <c r="F42" s="27"/>
      <c r="G42" s="27"/>
      <c r="H42" s="17"/>
    </row>
    <row r="43" spans="1:8" ht="24.75" customHeight="1" x14ac:dyDescent="0.35">
      <c r="A43" s="15"/>
      <c r="B43" s="23" t="s">
        <v>42</v>
      </c>
      <c r="C43" s="24">
        <f>925150.6+20235464.9</f>
        <v>21160615.5</v>
      </c>
      <c r="D43" s="24">
        <f>605252.5+5743735.8</f>
        <v>6348988.2999999998</v>
      </c>
      <c r="E43" s="25"/>
      <c r="F43" s="25"/>
      <c r="G43" s="25"/>
      <c r="H43" s="24">
        <f t="shared" si="2"/>
        <v>30.003797857392193</v>
      </c>
    </row>
  </sheetData>
  <autoFilter ref="D9:D34"/>
  <mergeCells count="9">
    <mergeCell ref="D3:D5"/>
    <mergeCell ref="H3:H5"/>
    <mergeCell ref="A1:H1"/>
    <mergeCell ref="A3:A5"/>
    <mergeCell ref="B3:B5"/>
    <mergeCell ref="E3:G3"/>
    <mergeCell ref="E4:E5"/>
    <mergeCell ref="F4:G4"/>
    <mergeCell ref="C3:C5"/>
  </mergeCells>
  <printOptions horizontalCentered="1"/>
  <pageMargins left="0.39370078740157483" right="0.39370078740157483" top="0.19685039370078741" bottom="0.19685039370078741" header="0.11811023622047245" footer="0.11811023622047245"/>
  <pageSetup paperSize="9" scale="5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ГП</vt:lpstr>
      <vt:lpstr>ГП!Заголовки_для_печати</vt:lpstr>
      <vt:lpstr>ГП!Область_печати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E.Kozlova</dc:creator>
  <cp:lastModifiedBy>Минфин РТ - Алсу Назиповна Хусаинова</cp:lastModifiedBy>
  <cp:lastPrinted>2021-06-16T13:43:59Z</cp:lastPrinted>
  <dcterms:created xsi:type="dcterms:W3CDTF">2016-07-20T06:48:49Z</dcterms:created>
  <dcterms:modified xsi:type="dcterms:W3CDTF">2021-08-02T12:01:45Z</dcterms:modified>
</cp:coreProperties>
</file>