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DG309\Y\2022\ОТКРЫТЫЙ БЮДЖЕТ\По закону об исполнении бюджета за 2021 год\"/>
    </mc:Choice>
  </mc:AlternateContent>
  <bookViews>
    <workbookView xWindow="360" yWindow="150" windowWidth="13395" windowHeight="12465"/>
  </bookViews>
  <sheets>
    <sheet name="РАСХОДЫ" sheetId="4" r:id="rId1"/>
  </sheets>
  <definedNames>
    <definedName name="_xlnm._FilterDatabase" localSheetId="0" hidden="1">РАСХОДЫ!$A$7:$H$87</definedName>
    <definedName name="_xlnm.Print_Titles" localSheetId="0">РАСХОДЫ!$5:$6</definedName>
  </definedNames>
  <calcPr calcId="152511"/>
</workbook>
</file>

<file path=xl/calcChain.xml><?xml version="1.0" encoding="utf-8"?>
<calcChain xmlns="http://schemas.openxmlformats.org/spreadsheetml/2006/main">
  <c r="E9" i="4" l="1"/>
  <c r="E87" i="4" l="1"/>
  <c r="D84" i="4"/>
  <c r="D82" i="4"/>
  <c r="D78" i="4"/>
  <c r="D73" i="4"/>
  <c r="D67" i="4"/>
  <c r="D58" i="4"/>
  <c r="D54" i="4"/>
  <c r="D45" i="4"/>
  <c r="D41" i="4"/>
  <c r="D36" i="4"/>
  <c r="D26" i="4"/>
  <c r="D22" i="4"/>
  <c r="D19" i="4"/>
  <c r="D8" i="4"/>
  <c r="D7" i="4" l="1"/>
  <c r="G9" i="4"/>
  <c r="G10" i="4"/>
  <c r="G11" i="4"/>
  <c r="G12" i="4"/>
  <c r="G13" i="4"/>
  <c r="G14" i="4"/>
  <c r="G15" i="4"/>
  <c r="G16" i="4"/>
  <c r="G17" i="4"/>
  <c r="G18" i="4"/>
  <c r="G20" i="4"/>
  <c r="G21" i="4"/>
  <c r="G23" i="4"/>
  <c r="G24" i="4"/>
  <c r="G25" i="4"/>
  <c r="G27" i="4"/>
  <c r="G28" i="4"/>
  <c r="G29" i="4"/>
  <c r="G30" i="4"/>
  <c r="G31" i="4"/>
  <c r="G32" i="4"/>
  <c r="G33" i="4"/>
  <c r="G34" i="4"/>
  <c r="G35" i="4"/>
  <c r="G37" i="4"/>
  <c r="G38" i="4"/>
  <c r="G39" i="4"/>
  <c r="G40" i="4"/>
  <c r="G42" i="4"/>
  <c r="G43" i="4"/>
  <c r="G44" i="4"/>
  <c r="G46" i="4"/>
  <c r="G47" i="4"/>
  <c r="G48" i="4"/>
  <c r="G49" i="4"/>
  <c r="G50" i="4"/>
  <c r="G51" i="4"/>
  <c r="G52" i="4"/>
  <c r="G53" i="4"/>
  <c r="G55" i="4"/>
  <c r="G56" i="4"/>
  <c r="G57" i="4"/>
  <c r="G59" i="4"/>
  <c r="G60" i="4"/>
  <c r="G61" i="4"/>
  <c r="G62" i="4"/>
  <c r="G63" i="4"/>
  <c r="G64" i="4"/>
  <c r="G65" i="4"/>
  <c r="G66" i="4"/>
  <c r="G68" i="4"/>
  <c r="G69" i="4"/>
  <c r="G70" i="4"/>
  <c r="G71" i="4"/>
  <c r="G72" i="4"/>
  <c r="G74" i="4"/>
  <c r="G75" i="4"/>
  <c r="G76" i="4"/>
  <c r="G77" i="4"/>
  <c r="G79" i="4"/>
  <c r="G80" i="4"/>
  <c r="G81" i="4"/>
  <c r="G83" i="4"/>
  <c r="G85" i="4"/>
  <c r="G86" i="4"/>
  <c r="G87" i="4"/>
  <c r="E10" i="4"/>
  <c r="E11" i="4"/>
  <c r="E12" i="4"/>
  <c r="E13" i="4"/>
  <c r="E14" i="4"/>
  <c r="E15" i="4"/>
  <c r="E16" i="4"/>
  <c r="E17" i="4"/>
  <c r="E18" i="4"/>
  <c r="E20" i="4"/>
  <c r="E21" i="4"/>
  <c r="E23" i="4"/>
  <c r="E24" i="4"/>
  <c r="E25" i="4"/>
  <c r="E27" i="4"/>
  <c r="E28" i="4"/>
  <c r="E29" i="4"/>
  <c r="E30" i="4"/>
  <c r="E31" i="4"/>
  <c r="E32" i="4"/>
  <c r="E33" i="4"/>
  <c r="E34" i="4"/>
  <c r="E35" i="4"/>
  <c r="E37" i="4"/>
  <c r="E38" i="4"/>
  <c r="E39" i="4"/>
  <c r="E40" i="4"/>
  <c r="E42" i="4"/>
  <c r="E43" i="4"/>
  <c r="E44" i="4"/>
  <c r="E46" i="4"/>
  <c r="E47" i="4"/>
  <c r="E48" i="4"/>
  <c r="E49" i="4"/>
  <c r="E50" i="4"/>
  <c r="E51" i="4"/>
  <c r="E52" i="4"/>
  <c r="E53" i="4"/>
  <c r="E55" i="4"/>
  <c r="E56" i="4"/>
  <c r="E57" i="4"/>
  <c r="E59" i="4"/>
  <c r="E60" i="4"/>
  <c r="E61" i="4"/>
  <c r="E62" i="4"/>
  <c r="E63" i="4"/>
  <c r="E64" i="4"/>
  <c r="E65" i="4"/>
  <c r="E66" i="4"/>
  <c r="E68" i="4"/>
  <c r="E69" i="4"/>
  <c r="E70" i="4"/>
  <c r="E71" i="4"/>
  <c r="E72" i="4"/>
  <c r="E74" i="4"/>
  <c r="E75" i="4"/>
  <c r="E76" i="4"/>
  <c r="E77" i="4"/>
  <c r="E79" i="4"/>
  <c r="E80" i="4"/>
  <c r="E81" i="4"/>
  <c r="E83" i="4"/>
  <c r="E85" i="4"/>
  <c r="C8" i="4" l="1"/>
  <c r="G8" i="4" s="1"/>
  <c r="C19" i="4"/>
  <c r="G19" i="4" s="1"/>
  <c r="C22" i="4"/>
  <c r="G22" i="4" s="1"/>
  <c r="C26" i="4"/>
  <c r="G26" i="4" s="1"/>
  <c r="C36" i="4"/>
  <c r="G36" i="4" s="1"/>
  <c r="C41" i="4"/>
  <c r="G41" i="4" s="1"/>
  <c r="C45" i="4"/>
  <c r="G45" i="4" s="1"/>
  <c r="C54" i="4"/>
  <c r="G54" i="4" s="1"/>
  <c r="C58" i="4"/>
  <c r="G58" i="4" s="1"/>
  <c r="C67" i="4"/>
  <c r="G67" i="4" s="1"/>
  <c r="C73" i="4"/>
  <c r="G73" i="4" s="1"/>
  <c r="C78" i="4"/>
  <c r="G78" i="4" s="1"/>
  <c r="C82" i="4"/>
  <c r="G82" i="4" s="1"/>
  <c r="C84" i="4"/>
  <c r="G84" i="4" s="1"/>
  <c r="C7" i="4" l="1"/>
  <c r="G7" i="4" s="1"/>
  <c r="B84" i="4"/>
  <c r="E84" i="4" s="1"/>
  <c r="B82" i="4"/>
  <c r="E82" i="4" s="1"/>
  <c r="B78" i="4"/>
  <c r="E78" i="4" s="1"/>
  <c r="B73" i="4"/>
  <c r="E73" i="4" s="1"/>
  <c r="B67" i="4"/>
  <c r="E67" i="4" s="1"/>
  <c r="B58" i="4"/>
  <c r="E58" i="4" s="1"/>
  <c r="B54" i="4"/>
  <c r="E54" i="4" s="1"/>
  <c r="B45" i="4"/>
  <c r="E45" i="4" s="1"/>
  <c r="B41" i="4"/>
  <c r="E41" i="4" s="1"/>
  <c r="B36" i="4"/>
  <c r="E36" i="4" s="1"/>
  <c r="B26" i="4"/>
  <c r="E26" i="4" s="1"/>
  <c r="B22" i="4"/>
  <c r="E22" i="4" s="1"/>
  <c r="B19" i="4"/>
  <c r="E19" i="4" s="1"/>
  <c r="B8" i="4"/>
  <c r="E8" i="4" s="1"/>
  <c r="B7" i="4" l="1"/>
  <c r="E7" i="4" s="1"/>
</calcChain>
</file>

<file path=xl/sharedStrings.xml><?xml version="1.0" encoding="utf-8"?>
<sst xmlns="http://schemas.openxmlformats.org/spreadsheetml/2006/main" count="155" uniqueCount="116">
  <si>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</si>
  <si>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</si>
  <si>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</si>
  <si>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</si>
  <si>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</si>
  <si>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</si>
  <si>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Фундаментальные исследования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</si>
  <si>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</si>
  <si>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</si>
  <si>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</si>
  <si>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Мобилизационная и вневойсковая подготовка</t>
  </si>
  <si>
    <t>Мобилизационная подготовка экономики</t>
  </si>
  <si>
    <t>Общеэкономические вопросы</t>
  </si>
  <si>
    <t>Воспроизводство минерально-сырьевой базы</t>
  </si>
  <si>
    <t>Сельское хозяйство и рыболовство</t>
  </si>
  <si>
    <t>Водное хозяйство</t>
  </si>
  <si>
    <t>Лесное хозяйство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</si>
  <si>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</si>
  <si>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</si>
  <si>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</si>
  <si>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</si>
  <si>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</si>
  <si>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</si>
  <si>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</si>
  <si>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</si>
  <si>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</si>
  <si>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</si>
  <si>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Дошкольное образование</t>
  </si>
  <si>
    <t>Общее образование</t>
  </si>
  <si>
    <t>Дополнительное образование детей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</si>
  <si>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</si>
  <si>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</si>
  <si>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Высшее образование</t>
  </si>
  <si>
    <t>Молодежная политика</t>
  </si>
  <si>
    <t>Другие вопросы в области образования</t>
  </si>
  <si>
    <t>Культура</t>
  </si>
  <si>
    <t>Кинематография</t>
  </si>
  <si>
    <t>Другие вопросы в области культуры, кинематографии</t>
  </si>
  <si>
    <t>Стационарная медицинская помощь</t>
  </si>
  <si>
    <t>Амбулаторная помощь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</si>
  <si>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</si>
  <si>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</si>
  <si>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</si>
  <si>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Санитарно-эпидемиологическое благополучие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</si>
  <si>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</si>
  <si>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</si>
  <si>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</si>
  <si>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</si>
  <si>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</si>
  <si>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Массовый спорт</t>
  </si>
  <si>
    <t>Спорт высших достижений</t>
  </si>
  <si>
    <t>Другие вопросы в области физической культуры и спорта</t>
  </si>
  <si>
    <t>Телевидение и радиовещание</t>
  </si>
  <si>
    <t>Периодическая печать и издательства</t>
  </si>
  <si>
    <t>Другие вопросы в области средств массовой информации</t>
  </si>
  <si>
    <t>Наименование 
раздела/подраздела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</si>
  <si>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</si>
  <si>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</si>
  <si>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Сбор, удаление отходов и очистка сточных вод</t>
  </si>
  <si>
    <t>Другие вопросы в области национальной безопасности и правоохранительной деятельности</t>
  </si>
  <si>
    <t>Обслуживание государственного (муниципального) внутреннего долга</t>
  </si>
  <si>
    <t>Иные дотации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</si>
  <si>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</si>
  <si>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</si>
  <si>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</si>
  <si>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</si>
  <si>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</si>
  <si>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</si>
  <si>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</si>
  <si>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</si>
  <si>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</si>
  <si>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</si>
  <si>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ЗДРАВООХРАНЕНИЕ</t>
  </si>
  <si>
    <t>Прикладные научные исследования в области здравоохранения</t>
  </si>
  <si>
    <t>Другие вопросы в области здравоохранения</t>
  </si>
  <si>
    <t>СОЦИАЛЬНАЯ ПОЛИТИКА</t>
  </si>
  <si>
    <t>ФИЗИЧЕСКАЯ КУЛЬТУРА И СПОРТ</t>
  </si>
  <si>
    <t>Физическая культура</t>
  </si>
  <si>
    <t>СРЕДСТВА МАССОВОЙ ИНФОРМАЦИИ</t>
  </si>
  <si>
    <t>ОБСЛУЖИВАНИЕ ГОСУДАРСТВЕННОГО (МУНИЦИПАЛЬНОГО) ДОЛГА</t>
  </si>
  <si>
    <t>МЕЖБЮДЖЕТНЫЕ ТРАНСФЕРТЫ ОБЩЕГО ХАРАКТЕРА БЮДЖЕТАМ БЮДЖЕТНОЙ СИСТЕМЫ РОССИЙСКОЙ ФЕДЕРАЦИИ</t>
  </si>
  <si>
    <t>ВСЕГО РАСХОДОВ</t>
  </si>
  <si>
    <r>
      <rPr>
        <b/>
        <sz val="12"/>
        <rFont val="Times New Roman"/>
        <family val="1"/>
        <charset val="204"/>
      </rPr>
      <t>Первоначальный план</t>
    </r>
    <r>
      <rPr>
        <sz val="12"/>
        <rFont val="Times New Roman"/>
        <family val="1"/>
        <charset val="204"/>
      </rPr>
      <t xml:space="preserve">
</t>
    </r>
    <r>
      <rPr>
        <i/>
        <sz val="10"/>
        <rFont val="Times New Roman"/>
        <family val="1"/>
        <charset val="204"/>
      </rPr>
      <t>(в редакции Закон РТ от 27.11.2020 № 78-ЗРТ 
"О бюджете Республики Татарстан на 2021 год и на плановый период 2022 и 2023 годов")</t>
    </r>
  </si>
  <si>
    <t xml:space="preserve"> Исполнение за 2021 год</t>
  </si>
  <si>
    <r>
      <t xml:space="preserve">причины 
</t>
    </r>
    <r>
      <rPr>
        <i/>
        <sz val="10"/>
        <rFont val="Times New Roman"/>
        <family val="1"/>
        <charset val="204"/>
      </rPr>
      <t>(в случае, если отклонения составляют более 5%)</t>
    </r>
  </si>
  <si>
    <t>процент</t>
  </si>
  <si>
    <t>Отклонение исполнения 
от уточненного плана</t>
  </si>
  <si>
    <t>Отклонение исполнения 
от первоначального плана</t>
  </si>
  <si>
    <t>(тыс. рублей)</t>
  </si>
  <si>
    <t>Сведения 
о фактически произведенных в 2021 году расходах бюджета Республики Татарстан по разделам и подразделам классификации расходов бюджетов 
в сравнении с первоначально утвержденными законом о бюджете значениями и с уточненными значениями с учетом внесенных изменений</t>
  </si>
  <si>
    <t>Фактические расходы отражаются по соответствующим кодам бюджетной классификации расходов бюджета</t>
  </si>
  <si>
    <t>Уточнение плановых показателей</t>
  </si>
  <si>
    <t xml:space="preserve">Уточнение плановых показателей </t>
  </si>
  <si>
    <t>Уточнение плановых показателей и поступление межбюджетных трансфертов из федерального бюджета сверх объемов, первоначально утвержденных законом о бюджете, на реализацию переданных полномочий в области лесных отношений</t>
  </si>
  <si>
    <t>Поступление межбюджетных трансфертов из федерального бюджета (в том числе за счет средств резервного фонда Правительства РФ) и  от некоммерческой организации "Фонд развития моногородов" сверх объемов, первоначально утвержденных законом о бюджете, на финансовое обеспечение дорожной деятельности</t>
  </si>
  <si>
    <t xml:space="preserve">Уточнение плановых показателей
</t>
  </si>
  <si>
    <t>Уточнение плановых показателей и поступление межбюджетных трансфертов из федерального бюджета сверх объемов, первоначально утвержденных законом о бюджете (в том числе на реализацию мероприятий по внедрению интеллектуальных транспортных систем, предусматривающих автоматизацию процессов управления дорожным движением в городских агломерациях)</t>
  </si>
  <si>
    <t>Поступление межбюджетных трансфертов из федерального бюджета сверх объемов, первоначально утвержденных законом о бюджете (в том числе на реализацию мероприятий по комплексному развитию сельских территорий).</t>
  </si>
  <si>
    <t>Поступление межбюджетных трансфертов из федерального бюджета сверх объемов, первоначально утвержденных законом о бюджете (в том числе на реализацию мероприятий по сокращению доли загрязненных сточных вод)</t>
  </si>
  <si>
    <t xml:space="preserve">Поступление межбюджетных трансфертов из федерального бюджета сверх объемов, первоначально утвержденных законом о бюджете </t>
  </si>
  <si>
    <t>Поступление межбюджетных трансфертов из федерального бюджета сверх объемов, первоначально утвержденных законом о бюджете (в том числе на ликвидацию несанкционированных свалок и ликвидацию (рекультивацию) объектов накопленного экологического вреда, представляющих угрозу реке Волге).</t>
  </si>
  <si>
    <t>Поступление межбюджетных трансфертов из федерального бюджета сверх объемов, первоначально утвержденных законом о бюджете, в том числе на финансовое обеспечение мероприятий по борьбе с новой коронавирусной инфекцией</t>
  </si>
  <si>
    <t>Поступление межбюджетных трансфертов из федерального бюджета сверх объемов, первоначально утвержденных законом о бюджете, в том числе на  осуществление выплат  на детей в возрасте от трех до семи лет</t>
  </si>
  <si>
    <t>Уточнение плановых показателей (в том числе за счет средств федерального бюджета)</t>
  </si>
  <si>
    <t>Поступление межбюджетных трансфертов из федерального бюджета (дотация на премирование победителей Всероссийского конкурса "Лучшая муниципальная практика")</t>
  </si>
  <si>
    <t>Поступление межбюджетных трансфертов из федерального бюджета сверх объемов, первоначально утвержденных законом о бюджете на поддержку отрасли культуры</t>
  </si>
  <si>
    <t>Экономия, сложившаяся по результатам проведения конкурсных процедур, а также переносом ассигнований по заключенным неисполненным государственным контрактам на 2022 год</t>
  </si>
  <si>
    <t xml:space="preserve">Экономия, сложившаяся по результатам проведения конкурсных процедур </t>
  </si>
  <si>
    <t>Поступление межбюджетных трансфертов из федерального бюджета (в том числе за счет средств резервного фонда Правительства РФ) сверх объемов, первоначально утвержденных законом о бюджете, на осуществление государственной поддержки в сфере агропромышленного комплекса</t>
  </si>
  <si>
    <t>Уточнение плановых показателей и поступление межбюджетных трансфертов из федерального бюджета сверх объемов, первоначально утвержденных законом о бюджете, на реализацию переданных полномочий в области водных отношений</t>
  </si>
  <si>
    <t>Поступление межбюджетных трансфертов из федерального бюджета сверх объемов, первоначально утвержденных законом о бюджете, на поддержку отрасли культуры (в том числе за счет средств резервного фонда Правительства РФ)</t>
  </si>
  <si>
    <t>Поступление межбюджетных трансфертов из федерального бюджета сверх объемов, первоначально утвержденных законом о бюджете, на реализацию мероприятий по приобретению лекарственных препаратов для лечения пациентов с новой коронавирусной инфекцией</t>
  </si>
  <si>
    <t>Экономия средств</t>
  </si>
  <si>
    <t>Уточнение плановых показателей (в том числе по средствам федерального бюджета)</t>
  </si>
  <si>
    <t>Уточнение плановых показателей (в том числе по средствам Государственной корпорации  - Фонда содействования реформированию жилищно-коммунального хозяйства)</t>
  </si>
  <si>
    <r>
      <rPr>
        <b/>
        <sz val="12"/>
        <rFont val="Times New Roman"/>
        <family val="1"/>
        <charset val="204"/>
      </rPr>
      <t>Уточненный план</t>
    </r>
    <r>
      <rPr>
        <sz val="12"/>
        <rFont val="Times New Roman"/>
        <family val="1"/>
        <charset val="204"/>
      </rPr>
      <t xml:space="preserve">
</t>
    </r>
    <r>
      <rPr>
        <i/>
        <sz val="10"/>
        <rFont val="Times New Roman"/>
        <family val="1"/>
        <charset val="204"/>
      </rPr>
      <t>(в редакциях Законов РТ от 10.07.2021 № 47-ЗРТ, от 27.10.2021 № 79-ЗРТ, от 25.12.2021 № 95-ЗРТ 
"О внесении изменений в Закон РТ 
"О бюджете Республики Татарстан на 2021 год и на плановый период 2022 и 2023 годов")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</si>
</sst>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12"/>
      <color indexed="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scheme val="minor"/>
    </font>
    <font>
      <b/>
      <sz val="12"/>
      <color indexed="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6" fillId="0" borderId="0"/>
    <xf numFmtId="0" fontId="3" fillId="0" borderId="0"/>
    <xf numFmtId="0" fontId="12" fillId="0" borderId="0"/>
  </cellStyleXfs>
  <cellXfs count="24">
    <xf numFmtId="0" fontId="0" fillId="0" borderId="0" xfId="0"/>
    <xf numFmtId="0" fontId="3" fillId="0" borderId="0" xfId="1"/>
    <xf numFmtId="164" fontId="3" fillId="0" borderId="0" xfId="1" applyNumberFormat="1"/>
    <xf numFmtId="0" fontId="3" fillId="0" borderId="0" xfId="1" applyFill="1"/>
    <xf numFmtId="164" fontId="4" fillId="0" borderId="1" xfId="1" applyNumberFormat="1" applyFont="1" applyFill="1" applyBorder="1" applyAlignment="1">
      <alignment horizontal="right" vertical="center"/>
    </xf>
    <xf numFmtId="164" fontId="2" fillId="0" borderId="1" xfId="1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right"/>
    </xf>
    <xf numFmtId="49" fontId="4" fillId="0" borderId="1" xfId="1" applyNumberFormat="1" applyFont="1" applyFill="1" applyBorder="1" applyAlignment="1">
      <alignment horizontal="left" vertical="center" wrapText="1"/>
    </xf>
    <xf numFmtId="0" fontId="3" fillId="0" borderId="1" xfId="1" applyFill="1" applyBorder="1"/>
    <xf numFmtId="49" fontId="4" fillId="0" borderId="1" xfId="1" applyNumberFormat="1" applyFont="1" applyFill="1" applyBorder="1" applyAlignment="1">
      <alignment horizontal="justify" vertical="center" wrapText="1"/>
    </xf>
    <xf numFmtId="49" fontId="1" fillId="0" borderId="1" xfId="1" applyNumberFormat="1" applyFont="1" applyFill="1" applyBorder="1" applyAlignment="1">
      <alignment horizontal="justify" vertical="center" wrapText="1"/>
    </xf>
    <xf numFmtId="164" fontId="1" fillId="0" borderId="1" xfId="1" applyNumberFormat="1" applyFont="1" applyFill="1" applyBorder="1" applyAlignment="1">
      <alignment horizontal="right" vertical="center"/>
    </xf>
    <xf numFmtId="0" fontId="7" fillId="0" borderId="1" xfId="0" applyFont="1" applyBorder="1" applyAlignment="1" applyProtection="1">
      <alignment horizontal="center" vertical="center" wrapText="1" readingOrder="1"/>
      <protection locked="0"/>
    </xf>
    <xf numFmtId="49" fontId="7" fillId="0" borderId="1" xfId="2" applyNumberFormat="1" applyFont="1" applyFill="1" applyBorder="1" applyAlignment="1">
      <alignment horizontal="center" vertical="center" wrapText="1"/>
    </xf>
    <xf numFmtId="164" fontId="10" fillId="0" borderId="1" xfId="1" applyNumberFormat="1" applyFont="1" applyFill="1" applyBorder="1" applyAlignment="1">
      <alignment vertical="center"/>
    </xf>
    <xf numFmtId="164" fontId="8" fillId="0" borderId="1" xfId="1" applyNumberFormat="1" applyFont="1" applyFill="1" applyBorder="1" applyAlignment="1">
      <alignment vertical="center"/>
    </xf>
    <xf numFmtId="0" fontId="3" fillId="0" borderId="1" xfId="1" applyFill="1" applyBorder="1" applyAlignment="1">
      <alignment vertical="center"/>
    </xf>
    <xf numFmtId="0" fontId="11" fillId="0" borderId="0" xfId="0" applyFont="1" applyAlignment="1">
      <alignment horizontal="center" wrapText="1"/>
    </xf>
    <xf numFmtId="0" fontId="8" fillId="0" borderId="0" xfId="3" applyFont="1" applyAlignment="1">
      <alignment horizontal="right"/>
    </xf>
    <xf numFmtId="0" fontId="11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2" xfId="2"/>
    <cellStyle name="Обычный 3" xfId="4"/>
    <cellStyle name="Обычный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88"/>
  <sheetViews>
    <sheetView showGridLines="0" tabSelected="1" workbookViewId="0">
      <selection activeCell="E10" sqref="E10"/>
    </sheetView>
  </sheetViews>
  <sheetFormatPr defaultRowHeight="10.15" customHeight="1" x14ac:dyDescent="0.25"/>
  <cols>
    <col min="1" max="1" width="44.42578125" style="1" customWidth="1"/>
    <col min="2" max="2" width="24.28515625" style="1" customWidth="1"/>
    <col min="3" max="3" width="30.28515625" style="1" customWidth="1"/>
    <col min="4" max="4" width="19.28515625" style="1" customWidth="1"/>
    <col min="5" max="5" width="12.28515625" style="1" customWidth="1"/>
    <col min="6" max="6" width="36.140625" style="1" customWidth="1"/>
    <col min="7" max="7" width="11.28515625" style="1" customWidth="1"/>
    <col min="8" max="8" width="38.7109375" style="1" customWidth="1"/>
    <col min="9" max="16384" width="9.140625" style="1"/>
  </cols>
  <sheetData>
    <row r="2" spans="1:8" ht="56.25" customHeight="1" x14ac:dyDescent="0.3">
      <c r="A2" s="19" t="s">
        <v>89</v>
      </c>
      <c r="B2" s="19"/>
      <c r="C2" s="19"/>
      <c r="D2" s="19"/>
      <c r="E2" s="19"/>
      <c r="F2" s="19"/>
      <c r="G2" s="19"/>
      <c r="H2" s="19"/>
    </row>
    <row r="3" spans="1:8" ht="19.5" customHeight="1" x14ac:dyDescent="0.3">
      <c r="A3" s="17"/>
      <c r="B3" s="17"/>
      <c r="C3" s="17"/>
      <c r="D3" s="17"/>
      <c r="E3" s="17"/>
      <c r="F3" s="17"/>
      <c r="G3" s="17"/>
      <c r="H3" s="17"/>
    </row>
    <row r="4" spans="1:8" ht="15.75" x14ac:dyDescent="0.25">
      <c r="C4" s="6"/>
      <c r="D4" s="18" t="s">
        <v>88</v>
      </c>
      <c r="E4" s="2"/>
      <c r="F4" s="2"/>
      <c r="G4" s="2"/>
      <c r="H4" s="2"/>
    </row>
    <row r="5" spans="1:8" ht="32.25" customHeight="1" x14ac:dyDescent="0.25">
      <c r="A5" s="21" t="s">
        <v>55</v>
      </c>
      <c r="B5" s="23" t="s">
        <v>82</v>
      </c>
      <c r="C5" s="23" t="s">
        <v>115</v>
      </c>
      <c r="D5" s="20" t="s">
        <v>83</v>
      </c>
      <c r="E5" s="22" t="s">
        <v>87</v>
      </c>
      <c r="F5" s="22"/>
      <c r="G5" s="22" t="s">
        <v>86</v>
      </c>
      <c r="H5" s="22"/>
    </row>
    <row r="6" spans="1:8" ht="96" customHeight="1" x14ac:dyDescent="0.25">
      <c r="A6" s="21"/>
      <c r="B6" s="23"/>
      <c r="C6" s="23"/>
      <c r="D6" s="20"/>
      <c r="E6" s="12" t="s">
        <v>85</v>
      </c>
      <c r="F6" s="13" t="s">
        <v>84</v>
      </c>
      <c r="G6" s="12" t="s">
        <v>85</v>
      </c>
      <c r="H6" s="13" t="s">
        <v>84</v>
      </c>
    </row>
    <row r="7" spans="1:8" s="3" customFormat="1" ht="20.25" customHeight="1" x14ac:dyDescent="0.25">
      <c r="A7" s="7" t="s">
        <v>81</v>
      </c>
      <c r="B7" s="4">
        <f>B8+B19+B22+B26+B36+B41+B45+B54+B58+B67+B73+B78+B82+B84</f>
        <v>281668284.10000002</v>
      </c>
      <c r="C7" s="4">
        <f t="shared" ref="C7:D7" si="0">C8+C19+C22+C26+C36+C41+C45+C54+C58+C67+C73+C78+C82+C84</f>
        <v>350873070.4000001</v>
      </c>
      <c r="D7" s="4">
        <f t="shared" si="0"/>
        <v>343592641</v>
      </c>
      <c r="E7" s="14">
        <f>D7*100/B7</f>
        <v>121.98485253597637</v>
      </c>
      <c r="F7" s="16"/>
      <c r="G7" s="14">
        <f>D7*100/C7</f>
        <v>97.925053241703523</v>
      </c>
      <c r="H7" s="16"/>
    </row>
    <row r="8" spans="1:8" s="3" customFormat="1" ht="22.5" customHeight="1" x14ac:dyDescent="0.25">
      <c r="A8" s="9" t="s">
        <v>62</v>
      </c>
      <c r="B8" s="4">
        <f>SUBTOTAL(9,B9:B18)</f>
        <v>19305405.300000001</v>
      </c>
      <c r="C8" s="4">
        <f t="shared" ref="C8:D8" si="1">SUBTOTAL(9,C9:C18)</f>
        <v>14332286.300000001</v>
      </c>
      <c r="D8" s="4">
        <f t="shared" si="1"/>
        <v>12112702.800000001</v>
      </c>
      <c r="E8" s="14">
        <f t="shared" ref="E8:E71" si="2">D8*100/B8</f>
        <v>62.742545995654389</v>
      </c>
      <c r="F8" s="8"/>
      <c r="G8" s="14">
        <f t="shared" ref="G8:G71" si="3">D8*100/C8</f>
        <v>84.513402442986362</v>
      </c>
      <c r="H8" s="8"/>
    </row>
    <row r="9" spans="1:8" s="3" customFormat="1" ht="50.25" customHeight="1" x14ac:dyDescent="0.25">
      <c r="A9" s="10" t="s">
        <v>0</v>
      </c>
      <c r="B9" s="11">
        <v>283763.59999999998</v>
      </c>
      <c r="C9" s="5">
        <v>492604.1</v>
      </c>
      <c r="D9" s="5">
        <v>495232.5</v>
      </c>
      <c r="E9" s="15">
        <f>D9*100/B9</f>
        <v>174.52291273440287</v>
      </c>
      <c r="F9" s="10" t="s">
        <v>113</v>
      </c>
      <c r="G9" s="15">
        <f t="shared" si="3"/>
        <v>100.53357249767106</v>
      </c>
      <c r="H9" s="8"/>
    </row>
    <row r="10" spans="1:8" s="3" customFormat="1" ht="77.25" customHeight="1" x14ac:dyDescent="0.25">
      <c r="A10" s="10" t="s">
        <v>1</v>
      </c>
      <c r="B10" s="11">
        <v>278295.8</v>
      </c>
      <c r="C10" s="5">
        <v>390870.2</v>
      </c>
      <c r="D10" s="5">
        <v>387716.6</v>
      </c>
      <c r="E10" s="15">
        <f t="shared" si="2"/>
        <v>139.31816434168249</v>
      </c>
      <c r="F10" s="10" t="s">
        <v>91</v>
      </c>
      <c r="G10" s="15">
        <f t="shared" si="3"/>
        <v>99.19318484755297</v>
      </c>
      <c r="H10" s="8"/>
    </row>
    <row r="11" spans="1:8" s="3" customFormat="1" ht="82.5" customHeight="1" x14ac:dyDescent="0.25">
      <c r="A11" s="10" t="s">
        <v>2</v>
      </c>
      <c r="B11" s="11">
        <v>172339</v>
      </c>
      <c r="C11" s="5">
        <v>315771.3</v>
      </c>
      <c r="D11" s="5">
        <v>326056.09999999998</v>
      </c>
      <c r="E11" s="15">
        <f t="shared" si="2"/>
        <v>189.19461062208785</v>
      </c>
      <c r="F11" s="10" t="s">
        <v>113</v>
      </c>
      <c r="G11" s="15">
        <f t="shared" si="3"/>
        <v>103.25704077602998</v>
      </c>
      <c r="H11" s="8"/>
    </row>
    <row r="12" spans="1:8" s="3" customFormat="1" ht="21.75" customHeight="1" x14ac:dyDescent="0.25">
      <c r="A12" s="10" t="s">
        <v>3</v>
      </c>
      <c r="B12" s="11">
        <v>547944.5</v>
      </c>
      <c r="C12" s="5">
        <v>625382.30000000005</v>
      </c>
      <c r="D12" s="5">
        <v>613962.69999999995</v>
      </c>
      <c r="E12" s="15">
        <f t="shared" si="2"/>
        <v>112.04833701223389</v>
      </c>
      <c r="F12" s="10" t="s">
        <v>91</v>
      </c>
      <c r="G12" s="15">
        <f t="shared" si="3"/>
        <v>98.173980939339003</v>
      </c>
      <c r="H12" s="8"/>
    </row>
    <row r="13" spans="1:8" s="3" customFormat="1" ht="47.25" customHeight="1" x14ac:dyDescent="0.25">
      <c r="A13" s="10" t="s">
        <v>4</v>
      </c>
      <c r="B13" s="11">
        <v>700264.8</v>
      </c>
      <c r="C13" s="5">
        <v>1066531.8</v>
      </c>
      <c r="D13" s="5">
        <v>1061425.5</v>
      </c>
      <c r="E13" s="15">
        <f t="shared" si="2"/>
        <v>151.57487567560156</v>
      </c>
      <c r="F13" s="10" t="s">
        <v>113</v>
      </c>
      <c r="G13" s="15">
        <f t="shared" si="3"/>
        <v>99.521223839739235</v>
      </c>
      <c r="H13" s="8"/>
    </row>
    <row r="14" spans="1:8" s="3" customFormat="1" ht="37.5" customHeight="1" x14ac:dyDescent="0.25">
      <c r="A14" s="10" t="s">
        <v>5</v>
      </c>
      <c r="B14" s="11">
        <v>43078.9</v>
      </c>
      <c r="C14" s="5">
        <v>74516.899999999994</v>
      </c>
      <c r="D14" s="5">
        <v>73925.399999999994</v>
      </c>
      <c r="E14" s="15">
        <f t="shared" si="2"/>
        <v>171.60466028612612</v>
      </c>
      <c r="F14" s="10" t="s">
        <v>92</v>
      </c>
      <c r="G14" s="15">
        <f t="shared" si="3"/>
        <v>99.206220333910821</v>
      </c>
      <c r="H14" s="8"/>
    </row>
    <row r="15" spans="1:8" s="3" customFormat="1" ht="16.7" customHeight="1" x14ac:dyDescent="0.25">
      <c r="A15" s="10" t="s">
        <v>6</v>
      </c>
      <c r="B15" s="11">
        <v>475503.3</v>
      </c>
      <c r="C15" s="5">
        <v>396280</v>
      </c>
      <c r="D15" s="5">
        <v>398633.7</v>
      </c>
      <c r="E15" s="15">
        <f t="shared" si="2"/>
        <v>83.834055410341008</v>
      </c>
      <c r="F15" s="10" t="s">
        <v>92</v>
      </c>
      <c r="G15" s="15">
        <f t="shared" si="3"/>
        <v>100.59394872312507</v>
      </c>
      <c r="H15" s="8"/>
    </row>
    <row r="16" spans="1:8" s="3" customFormat="1" ht="45.75" customHeight="1" x14ac:dyDescent="0.25">
      <c r="A16" s="10" t="s">
        <v>7</v>
      </c>
      <c r="B16" s="11">
        <v>6046000</v>
      </c>
      <c r="C16" s="5">
        <v>2164880.7000000002</v>
      </c>
      <c r="D16" s="5"/>
      <c r="E16" s="15">
        <f t="shared" si="2"/>
        <v>0</v>
      </c>
      <c r="F16" s="10" t="s">
        <v>90</v>
      </c>
      <c r="G16" s="15">
        <f t="shared" si="3"/>
        <v>0</v>
      </c>
      <c r="H16" s="10" t="s">
        <v>90</v>
      </c>
    </row>
    <row r="17" spans="1:8" s="3" customFormat="1" ht="50.25" customHeight="1" x14ac:dyDescent="0.25">
      <c r="A17" s="10" t="s">
        <v>8</v>
      </c>
      <c r="B17" s="11">
        <v>61181.1</v>
      </c>
      <c r="C17" s="5">
        <v>103851.3</v>
      </c>
      <c r="D17" s="5">
        <v>103819.5</v>
      </c>
      <c r="E17" s="15">
        <f t="shared" si="2"/>
        <v>169.69211079892321</v>
      </c>
      <c r="F17" s="10" t="s">
        <v>113</v>
      </c>
      <c r="G17" s="15">
        <f t="shared" si="3"/>
        <v>99.969379295203808</v>
      </c>
      <c r="H17" s="8"/>
    </row>
    <row r="18" spans="1:8" s="3" customFormat="1" ht="19.5" customHeight="1" x14ac:dyDescent="0.25">
      <c r="A18" s="10" t="s">
        <v>9</v>
      </c>
      <c r="B18" s="11">
        <v>10697034.300000001</v>
      </c>
      <c r="C18" s="5">
        <v>8701597.6999999993</v>
      </c>
      <c r="D18" s="5">
        <v>8651930.8000000007</v>
      </c>
      <c r="E18" s="15">
        <f t="shared" si="2"/>
        <v>80.881584160200376</v>
      </c>
      <c r="F18" s="10" t="s">
        <v>92</v>
      </c>
      <c r="G18" s="15">
        <f t="shared" si="3"/>
        <v>99.429220911925199</v>
      </c>
      <c r="H18" s="8"/>
    </row>
    <row r="19" spans="1:8" s="3" customFormat="1" ht="16.7" customHeight="1" x14ac:dyDescent="0.25">
      <c r="A19" s="9" t="s">
        <v>63</v>
      </c>
      <c r="B19" s="4">
        <f>SUBTOTAL(9,B20:B21)</f>
        <v>132024.70000000001</v>
      </c>
      <c r="C19" s="4">
        <f t="shared" ref="C19:D19" si="4">SUBTOTAL(9,C20:C21)</f>
        <v>132024.70000000001</v>
      </c>
      <c r="D19" s="4">
        <f t="shared" si="4"/>
        <v>132024.70000000001</v>
      </c>
      <c r="E19" s="14">
        <f t="shared" si="2"/>
        <v>100</v>
      </c>
      <c r="F19" s="10"/>
      <c r="G19" s="14">
        <f t="shared" si="3"/>
        <v>100</v>
      </c>
      <c r="H19" s="8"/>
    </row>
    <row r="20" spans="1:8" s="3" customFormat="1" ht="33.4" customHeight="1" x14ac:dyDescent="0.25">
      <c r="A20" s="10" t="s">
        <v>10</v>
      </c>
      <c r="B20" s="11">
        <v>101803.1</v>
      </c>
      <c r="C20" s="5">
        <v>101803.1</v>
      </c>
      <c r="D20" s="5">
        <v>101803.1</v>
      </c>
      <c r="E20" s="15">
        <f t="shared" si="2"/>
        <v>100</v>
      </c>
      <c r="F20" s="10"/>
      <c r="G20" s="15">
        <f t="shared" si="3"/>
        <v>100</v>
      </c>
      <c r="H20" s="8"/>
    </row>
    <row r="21" spans="1:8" s="3" customFormat="1" ht="21" customHeight="1" x14ac:dyDescent="0.25">
      <c r="A21" s="10" t="s">
        <v>11</v>
      </c>
      <c r="B21" s="11">
        <v>30221.599999999999</v>
      </c>
      <c r="C21" s="5">
        <v>30221.599999999999</v>
      </c>
      <c r="D21" s="5">
        <v>30221.599999999999</v>
      </c>
      <c r="E21" s="15">
        <f t="shared" si="2"/>
        <v>100</v>
      </c>
      <c r="F21" s="10"/>
      <c r="G21" s="15">
        <f t="shared" si="3"/>
        <v>100</v>
      </c>
      <c r="H21" s="8"/>
    </row>
    <row r="22" spans="1:8" s="3" customFormat="1" ht="50.1" customHeight="1" x14ac:dyDescent="0.25">
      <c r="A22" s="9" t="s">
        <v>64</v>
      </c>
      <c r="B22" s="4">
        <f>SUBTOTAL(9,B23:B25)</f>
        <v>1326526</v>
      </c>
      <c r="C22" s="4">
        <f t="shared" ref="C22:D22" si="5">SUBTOTAL(9,C23:C25)</f>
        <v>1627831.4</v>
      </c>
      <c r="D22" s="4">
        <f t="shared" si="5"/>
        <v>1628067.2</v>
      </c>
      <c r="E22" s="14">
        <f t="shared" si="2"/>
        <v>122.7316464208014</v>
      </c>
      <c r="F22" s="10"/>
      <c r="G22" s="14">
        <f t="shared" si="3"/>
        <v>100.01448552964392</v>
      </c>
      <c r="H22" s="8"/>
    </row>
    <row r="23" spans="1:8" s="3" customFormat="1" ht="16.7" customHeight="1" x14ac:dyDescent="0.25">
      <c r="A23" s="10" t="s">
        <v>65</v>
      </c>
      <c r="B23" s="11">
        <v>4154.1000000000004</v>
      </c>
      <c r="C23" s="5">
        <v>5601.2</v>
      </c>
      <c r="D23" s="5">
        <v>5601.2</v>
      </c>
      <c r="E23" s="15">
        <f t="shared" si="2"/>
        <v>134.83546375869622</v>
      </c>
      <c r="F23" s="10" t="s">
        <v>91</v>
      </c>
      <c r="G23" s="15">
        <f t="shared" si="3"/>
        <v>100</v>
      </c>
      <c r="H23" s="8"/>
    </row>
    <row r="24" spans="1:8" s="3" customFormat="1" ht="66.95" customHeight="1" x14ac:dyDescent="0.25">
      <c r="A24" s="10" t="s">
        <v>66</v>
      </c>
      <c r="B24" s="11">
        <v>1184531.3999999999</v>
      </c>
      <c r="C24" s="5">
        <v>1339214.8</v>
      </c>
      <c r="D24" s="5">
        <v>1339603.3</v>
      </c>
      <c r="E24" s="15">
        <f t="shared" si="2"/>
        <v>113.0914131951251</v>
      </c>
      <c r="F24" s="10" t="s">
        <v>91</v>
      </c>
      <c r="G24" s="15">
        <f t="shared" si="3"/>
        <v>100.02900953603559</v>
      </c>
      <c r="H24" s="8"/>
    </row>
    <row r="25" spans="1:8" s="3" customFormat="1" ht="50.1" customHeight="1" x14ac:dyDescent="0.25">
      <c r="A25" s="10" t="s">
        <v>59</v>
      </c>
      <c r="B25" s="11">
        <v>137840.5</v>
      </c>
      <c r="C25" s="5">
        <v>283015.40000000002</v>
      </c>
      <c r="D25" s="5">
        <v>282862.7</v>
      </c>
      <c r="E25" s="15">
        <f t="shared" si="2"/>
        <v>205.21015231372493</v>
      </c>
      <c r="F25" s="10" t="s">
        <v>91</v>
      </c>
      <c r="G25" s="15">
        <f t="shared" si="3"/>
        <v>99.94604533887555</v>
      </c>
      <c r="H25" s="8"/>
    </row>
    <row r="26" spans="1:8" s="3" customFormat="1" ht="16.7" customHeight="1" x14ac:dyDescent="0.25">
      <c r="A26" s="9" t="s">
        <v>67</v>
      </c>
      <c r="B26" s="4">
        <f>SUBTOTAL(9,B27:B35)</f>
        <v>62410215.700000003</v>
      </c>
      <c r="C26" s="4">
        <f t="shared" ref="C26:D26" si="6">SUBTOTAL(9,C27:C35)</f>
        <v>114497187.5</v>
      </c>
      <c r="D26" s="4">
        <f t="shared" si="6"/>
        <v>111893037.7</v>
      </c>
      <c r="E26" s="14">
        <f t="shared" si="2"/>
        <v>179.28641400289214</v>
      </c>
      <c r="F26" s="10"/>
      <c r="G26" s="14">
        <f t="shared" si="3"/>
        <v>97.725577495080387</v>
      </c>
      <c r="H26" s="8"/>
    </row>
    <row r="27" spans="1:8" s="3" customFormat="1" ht="27.75" customHeight="1" x14ac:dyDescent="0.25">
      <c r="A27" s="10" t="s">
        <v>12</v>
      </c>
      <c r="B27" s="11">
        <v>796916.3</v>
      </c>
      <c r="C27" s="5">
        <v>791982.5</v>
      </c>
      <c r="D27" s="5">
        <v>766249.6</v>
      </c>
      <c r="E27" s="15">
        <f t="shared" si="2"/>
        <v>96.151829244802741</v>
      </c>
      <c r="F27" s="10"/>
      <c r="G27" s="15">
        <f t="shared" si="3"/>
        <v>96.750824670999677</v>
      </c>
      <c r="H27" s="10"/>
    </row>
    <row r="28" spans="1:8" s="3" customFormat="1" ht="94.5" customHeight="1" x14ac:dyDescent="0.25">
      <c r="A28" s="10" t="s">
        <v>13</v>
      </c>
      <c r="B28" s="11">
        <v>50000</v>
      </c>
      <c r="C28" s="5">
        <v>98026.9</v>
      </c>
      <c r="D28" s="5">
        <v>88761</v>
      </c>
      <c r="E28" s="15">
        <f t="shared" si="2"/>
        <v>177.52199999999999</v>
      </c>
      <c r="F28" s="10" t="s">
        <v>91</v>
      </c>
      <c r="G28" s="15">
        <f t="shared" si="3"/>
        <v>90.547594588832254</v>
      </c>
      <c r="H28" s="10" t="s">
        <v>106</v>
      </c>
    </row>
    <row r="29" spans="1:8" s="3" customFormat="1" ht="173.25" customHeight="1" x14ac:dyDescent="0.25">
      <c r="A29" s="10" t="s">
        <v>14</v>
      </c>
      <c r="B29" s="11">
        <v>13987859.800000001</v>
      </c>
      <c r="C29" s="5">
        <v>16511202.800000001</v>
      </c>
      <c r="D29" s="5">
        <v>16986920.600000001</v>
      </c>
      <c r="E29" s="15">
        <f t="shared" si="2"/>
        <v>121.44045510092975</v>
      </c>
      <c r="F29" s="10" t="s">
        <v>108</v>
      </c>
      <c r="G29" s="15">
        <f t="shared" si="3"/>
        <v>102.88118198148473</v>
      </c>
      <c r="H29" s="8"/>
    </row>
    <row r="30" spans="1:8" s="3" customFormat="1" ht="132" customHeight="1" x14ac:dyDescent="0.25">
      <c r="A30" s="10" t="s">
        <v>15</v>
      </c>
      <c r="B30" s="11">
        <v>106351.8</v>
      </c>
      <c r="C30" s="5">
        <v>980315.9</v>
      </c>
      <c r="D30" s="5">
        <v>969286</v>
      </c>
      <c r="E30" s="15">
        <f t="shared" si="2"/>
        <v>911.39595192559034</v>
      </c>
      <c r="F30" s="10" t="s">
        <v>109</v>
      </c>
      <c r="G30" s="15">
        <f t="shared" si="3"/>
        <v>98.874862684569322</v>
      </c>
      <c r="H30" s="8"/>
    </row>
    <row r="31" spans="1:8" s="3" customFormat="1" ht="129.75" customHeight="1" x14ac:dyDescent="0.25">
      <c r="A31" s="10" t="s">
        <v>16</v>
      </c>
      <c r="B31" s="11">
        <v>965916.6</v>
      </c>
      <c r="C31" s="5">
        <v>1255022.7</v>
      </c>
      <c r="D31" s="5">
        <v>1237937.3</v>
      </c>
      <c r="E31" s="15">
        <f t="shared" si="2"/>
        <v>128.16192412471221</v>
      </c>
      <c r="F31" s="10" t="s">
        <v>93</v>
      </c>
      <c r="G31" s="15">
        <f t="shared" si="3"/>
        <v>98.638638169652239</v>
      </c>
      <c r="H31" s="8"/>
    </row>
    <row r="32" spans="1:8" s="3" customFormat="1" ht="45.75" customHeight="1" x14ac:dyDescent="0.25">
      <c r="A32" s="10" t="s">
        <v>17</v>
      </c>
      <c r="B32" s="11">
        <v>2043366.2</v>
      </c>
      <c r="C32" s="5">
        <v>8110195.5</v>
      </c>
      <c r="D32" s="5">
        <v>8069796</v>
      </c>
      <c r="E32" s="15">
        <f t="shared" si="2"/>
        <v>394.92656773905725</v>
      </c>
      <c r="F32" s="10" t="s">
        <v>103</v>
      </c>
      <c r="G32" s="15">
        <f t="shared" si="3"/>
        <v>99.501867741659254</v>
      </c>
      <c r="H32" s="8"/>
    </row>
    <row r="33" spans="1:8" s="3" customFormat="1" ht="181.5" customHeight="1" x14ac:dyDescent="0.25">
      <c r="A33" s="10" t="s">
        <v>18</v>
      </c>
      <c r="B33" s="11">
        <v>27924423.800000001</v>
      </c>
      <c r="C33" s="5">
        <v>55272091.600000001</v>
      </c>
      <c r="D33" s="5">
        <v>53943016.399999999</v>
      </c>
      <c r="E33" s="15">
        <f t="shared" si="2"/>
        <v>193.17503840491062</v>
      </c>
      <c r="F33" s="10" t="s">
        <v>94</v>
      </c>
      <c r="G33" s="15">
        <f t="shared" si="3"/>
        <v>97.595395503361047</v>
      </c>
      <c r="H33" s="8"/>
    </row>
    <row r="34" spans="1:8" s="3" customFormat="1" ht="90" customHeight="1" x14ac:dyDescent="0.25">
      <c r="A34" s="10" t="s">
        <v>19</v>
      </c>
      <c r="B34" s="11">
        <v>1595596.1</v>
      </c>
      <c r="C34" s="5">
        <v>2442935.2000000002</v>
      </c>
      <c r="D34" s="5">
        <v>2142016.7999999998</v>
      </c>
      <c r="E34" s="15">
        <f t="shared" si="2"/>
        <v>134.24555249288963</v>
      </c>
      <c r="F34" s="10" t="s">
        <v>95</v>
      </c>
      <c r="G34" s="15">
        <f t="shared" si="3"/>
        <v>87.682096520611751</v>
      </c>
      <c r="H34" s="10" t="s">
        <v>106</v>
      </c>
    </row>
    <row r="35" spans="1:8" s="3" customFormat="1" ht="210" customHeight="1" x14ac:dyDescent="0.25">
      <c r="A35" s="10" t="s">
        <v>20</v>
      </c>
      <c r="B35" s="11">
        <v>14939785.1</v>
      </c>
      <c r="C35" s="5">
        <v>29035414.399999999</v>
      </c>
      <c r="D35" s="5">
        <v>27689054</v>
      </c>
      <c r="E35" s="15">
        <f t="shared" si="2"/>
        <v>185.33769940238298</v>
      </c>
      <c r="F35" s="10" t="s">
        <v>96</v>
      </c>
      <c r="G35" s="15">
        <f t="shared" si="3"/>
        <v>95.363040521990968</v>
      </c>
      <c r="H35" s="10"/>
    </row>
    <row r="36" spans="1:8" s="3" customFormat="1" ht="33.4" customHeight="1" x14ac:dyDescent="0.25">
      <c r="A36" s="9" t="s">
        <v>68</v>
      </c>
      <c r="B36" s="4">
        <f>SUBTOTAL(9,B37:B40)</f>
        <v>13085641.500000002</v>
      </c>
      <c r="C36" s="4">
        <f t="shared" ref="C36:D36" si="7">SUBTOTAL(9,C37:C40)</f>
        <v>11613818.799999999</v>
      </c>
      <c r="D36" s="4">
        <f t="shared" si="7"/>
        <v>11219618.800000001</v>
      </c>
      <c r="E36" s="14">
        <f t="shared" si="2"/>
        <v>85.739921883080768</v>
      </c>
      <c r="F36" s="10"/>
      <c r="G36" s="14">
        <f t="shared" si="3"/>
        <v>96.605767605053401</v>
      </c>
      <c r="H36" s="8"/>
    </row>
    <row r="37" spans="1:8" s="3" customFormat="1" ht="20.25" customHeight="1" x14ac:dyDescent="0.25">
      <c r="A37" s="10" t="s">
        <v>21</v>
      </c>
      <c r="B37" s="11">
        <v>2988718.7</v>
      </c>
      <c r="C37" s="5">
        <v>2543065.7999999998</v>
      </c>
      <c r="D37" s="5">
        <v>2515336.4</v>
      </c>
      <c r="E37" s="15">
        <f t="shared" si="2"/>
        <v>84.161028603996755</v>
      </c>
      <c r="F37" s="10" t="s">
        <v>91</v>
      </c>
      <c r="G37" s="15">
        <f t="shared" si="3"/>
        <v>98.90960745097513</v>
      </c>
      <c r="H37" s="8"/>
    </row>
    <row r="38" spans="1:8" s="3" customFormat="1" ht="97.5" customHeight="1" x14ac:dyDescent="0.25">
      <c r="A38" s="10" t="s">
        <v>22</v>
      </c>
      <c r="B38" s="11">
        <v>5529400.4000000004</v>
      </c>
      <c r="C38" s="5">
        <v>2824974.5</v>
      </c>
      <c r="D38" s="5">
        <v>2507929.4</v>
      </c>
      <c r="E38" s="15">
        <f t="shared" si="2"/>
        <v>45.356263221596322</v>
      </c>
      <c r="F38" s="10" t="s">
        <v>114</v>
      </c>
      <c r="G38" s="15">
        <f t="shared" si="3"/>
        <v>88.77706329738551</v>
      </c>
      <c r="H38" s="10" t="s">
        <v>107</v>
      </c>
    </row>
    <row r="39" spans="1:8" s="3" customFormat="1" ht="127.5" customHeight="1" x14ac:dyDescent="0.25">
      <c r="A39" s="10" t="s">
        <v>23</v>
      </c>
      <c r="B39" s="11">
        <v>4067371.3</v>
      </c>
      <c r="C39" s="5">
        <v>5766743.4000000004</v>
      </c>
      <c r="D39" s="5">
        <v>5705548.7000000002</v>
      </c>
      <c r="E39" s="15">
        <f t="shared" si="2"/>
        <v>140.27607216484023</v>
      </c>
      <c r="F39" s="10" t="s">
        <v>97</v>
      </c>
      <c r="G39" s="15">
        <f t="shared" si="3"/>
        <v>98.938834351464294</v>
      </c>
      <c r="H39" s="8"/>
    </row>
    <row r="40" spans="1:8" s="3" customFormat="1" ht="33.4" customHeight="1" x14ac:dyDescent="0.25">
      <c r="A40" s="10" t="s">
        <v>24</v>
      </c>
      <c r="B40" s="11">
        <v>500151.1</v>
      </c>
      <c r="C40" s="5">
        <v>479035.1</v>
      </c>
      <c r="D40" s="5">
        <v>490804.3</v>
      </c>
      <c r="E40" s="15">
        <f t="shared" si="2"/>
        <v>98.131204749924578</v>
      </c>
      <c r="F40" s="10"/>
      <c r="G40" s="15">
        <f t="shared" si="3"/>
        <v>102.4568554579821</v>
      </c>
      <c r="H40" s="8"/>
    </row>
    <row r="41" spans="1:8" s="3" customFormat="1" ht="16.7" customHeight="1" x14ac:dyDescent="0.25">
      <c r="A41" s="9" t="s">
        <v>69</v>
      </c>
      <c r="B41" s="4">
        <f>SUBTOTAL(9,B42:B44)</f>
        <v>1845453.1</v>
      </c>
      <c r="C41" s="4">
        <f t="shared" ref="C41:D41" si="8">SUBTOTAL(9,C42:C44)</f>
        <v>3556110.3</v>
      </c>
      <c r="D41" s="4">
        <f t="shared" si="8"/>
        <v>3485276.9</v>
      </c>
      <c r="E41" s="14">
        <f t="shared" si="2"/>
        <v>188.85751688839991</v>
      </c>
      <c r="F41" s="10"/>
      <c r="G41" s="14">
        <f t="shared" si="3"/>
        <v>98.008121401633701</v>
      </c>
      <c r="H41" s="8"/>
    </row>
    <row r="42" spans="1:8" s="3" customFormat="1" ht="129.75" customHeight="1" x14ac:dyDescent="0.25">
      <c r="A42" s="10" t="s">
        <v>58</v>
      </c>
      <c r="B42" s="11">
        <v>1355050.7</v>
      </c>
      <c r="C42" s="5">
        <v>1911326.9</v>
      </c>
      <c r="D42" s="5">
        <v>1911326.9</v>
      </c>
      <c r="E42" s="15">
        <f t="shared" si="2"/>
        <v>141.05205805214521</v>
      </c>
      <c r="F42" s="10" t="s">
        <v>98</v>
      </c>
      <c r="G42" s="15">
        <f t="shared" si="3"/>
        <v>100</v>
      </c>
      <c r="H42" s="8"/>
    </row>
    <row r="43" spans="1:8" s="3" customFormat="1" ht="100.5" customHeight="1" x14ac:dyDescent="0.25">
      <c r="A43" s="10" t="s">
        <v>25</v>
      </c>
      <c r="B43" s="11">
        <v>182177</v>
      </c>
      <c r="C43" s="5">
        <v>290518.8</v>
      </c>
      <c r="D43" s="5">
        <v>241281.4</v>
      </c>
      <c r="E43" s="15">
        <f t="shared" si="2"/>
        <v>132.44339296398559</v>
      </c>
      <c r="F43" s="10" t="s">
        <v>103</v>
      </c>
      <c r="G43" s="15">
        <f t="shared" si="3"/>
        <v>83.051905763069385</v>
      </c>
      <c r="H43" s="10" t="s">
        <v>106</v>
      </c>
    </row>
    <row r="44" spans="1:8" s="3" customFormat="1" ht="180" customHeight="1" x14ac:dyDescent="0.25">
      <c r="A44" s="10" t="s">
        <v>26</v>
      </c>
      <c r="B44" s="11">
        <v>308225.40000000002</v>
      </c>
      <c r="C44" s="5">
        <v>1354264.6</v>
      </c>
      <c r="D44" s="5">
        <v>1332668.6000000001</v>
      </c>
      <c r="E44" s="15">
        <f t="shared" si="2"/>
        <v>432.36819548291606</v>
      </c>
      <c r="F44" s="10" t="s">
        <v>100</v>
      </c>
      <c r="G44" s="15">
        <f t="shared" si="3"/>
        <v>98.405333787798938</v>
      </c>
      <c r="H44" s="8"/>
    </row>
    <row r="45" spans="1:8" s="3" customFormat="1" ht="16.7" customHeight="1" x14ac:dyDescent="0.25">
      <c r="A45" s="9" t="s">
        <v>70</v>
      </c>
      <c r="B45" s="4">
        <f>SUBTOTAL(9,B46:B53)</f>
        <v>69298979.5</v>
      </c>
      <c r="C45" s="4">
        <f t="shared" ref="C45:D45" si="9">SUBTOTAL(9,C46:C53)</f>
        <v>66564800.600000001</v>
      </c>
      <c r="D45" s="4">
        <f t="shared" si="9"/>
        <v>66254951.5</v>
      </c>
      <c r="E45" s="14">
        <f t="shared" si="2"/>
        <v>95.607398518761741</v>
      </c>
      <c r="F45" s="10"/>
      <c r="G45" s="14">
        <f t="shared" si="3"/>
        <v>99.534515093251855</v>
      </c>
      <c r="H45" s="8"/>
    </row>
    <row r="46" spans="1:8" s="3" customFormat="1" ht="16.7" customHeight="1" x14ac:dyDescent="0.25">
      <c r="A46" s="10" t="s">
        <v>27</v>
      </c>
      <c r="B46" s="11">
        <v>7873008.7000000002</v>
      </c>
      <c r="C46" s="5">
        <v>5283715</v>
      </c>
      <c r="D46" s="5">
        <v>5225411.3</v>
      </c>
      <c r="E46" s="15">
        <f t="shared" si="2"/>
        <v>66.371212062803892</v>
      </c>
      <c r="F46" s="10" t="s">
        <v>91</v>
      </c>
      <c r="G46" s="15">
        <f t="shared" si="3"/>
        <v>98.896539650605675</v>
      </c>
      <c r="H46" s="8"/>
    </row>
    <row r="47" spans="1:8" s="3" customFormat="1" ht="79.5" customHeight="1" x14ac:dyDescent="0.25">
      <c r="A47" s="10" t="s">
        <v>28</v>
      </c>
      <c r="B47" s="11">
        <v>9198068.5</v>
      </c>
      <c r="C47" s="5">
        <v>14341353.5</v>
      </c>
      <c r="D47" s="5">
        <v>14265739.6</v>
      </c>
      <c r="E47" s="15">
        <f t="shared" si="2"/>
        <v>155.09494846662645</v>
      </c>
      <c r="F47" s="10" t="s">
        <v>99</v>
      </c>
      <c r="G47" s="15">
        <f t="shared" si="3"/>
        <v>99.472756180230832</v>
      </c>
      <c r="H47" s="8"/>
    </row>
    <row r="48" spans="1:8" s="3" customFormat="1" ht="16.7" customHeight="1" x14ac:dyDescent="0.25">
      <c r="A48" s="10" t="s">
        <v>29</v>
      </c>
      <c r="B48" s="11">
        <v>742068.9</v>
      </c>
      <c r="C48" s="5">
        <v>785202</v>
      </c>
      <c r="D48" s="5">
        <v>784897.3</v>
      </c>
      <c r="E48" s="15">
        <f t="shared" si="2"/>
        <v>105.77148563967577</v>
      </c>
      <c r="F48" s="10"/>
      <c r="G48" s="15">
        <f t="shared" si="3"/>
        <v>99.961194698943714</v>
      </c>
      <c r="H48" s="8"/>
    </row>
    <row r="49" spans="1:8" s="3" customFormat="1" ht="18.75" customHeight="1" x14ac:dyDescent="0.25">
      <c r="A49" s="10" t="s">
        <v>30</v>
      </c>
      <c r="B49" s="11">
        <v>7520207</v>
      </c>
      <c r="C49" s="5">
        <v>6554799.7999999998</v>
      </c>
      <c r="D49" s="5">
        <v>6553209.5</v>
      </c>
      <c r="E49" s="15">
        <f t="shared" si="2"/>
        <v>87.141344646497103</v>
      </c>
      <c r="F49" s="10" t="s">
        <v>91</v>
      </c>
      <c r="G49" s="15">
        <f t="shared" si="3"/>
        <v>99.975738389447073</v>
      </c>
      <c r="H49" s="8"/>
    </row>
    <row r="50" spans="1:8" s="3" customFormat="1" ht="33" customHeight="1" x14ac:dyDescent="0.25">
      <c r="A50" s="10" t="s">
        <v>31</v>
      </c>
      <c r="B50" s="11">
        <v>423657.5</v>
      </c>
      <c r="C50" s="5">
        <v>407162.8</v>
      </c>
      <c r="D50" s="5">
        <v>405379.2</v>
      </c>
      <c r="E50" s="15">
        <f t="shared" si="2"/>
        <v>95.68559508565292</v>
      </c>
      <c r="F50" s="10"/>
      <c r="G50" s="15">
        <f t="shared" si="3"/>
        <v>99.561944264063413</v>
      </c>
      <c r="H50" s="8"/>
    </row>
    <row r="51" spans="1:8" s="3" customFormat="1" ht="18" customHeight="1" x14ac:dyDescent="0.25">
      <c r="A51" s="10" t="s">
        <v>32</v>
      </c>
      <c r="B51" s="11">
        <v>233770.5</v>
      </c>
      <c r="C51" s="5">
        <v>486416.7</v>
      </c>
      <c r="D51" s="5">
        <v>486400.2</v>
      </c>
      <c r="E51" s="15">
        <f t="shared" si="2"/>
        <v>208.06739943662694</v>
      </c>
      <c r="F51" s="10" t="s">
        <v>91</v>
      </c>
      <c r="G51" s="15">
        <f t="shared" si="3"/>
        <v>99.996607846728949</v>
      </c>
      <c r="H51" s="8"/>
    </row>
    <row r="52" spans="1:8" s="3" customFormat="1" ht="16.7" customHeight="1" x14ac:dyDescent="0.25">
      <c r="A52" s="10" t="s">
        <v>33</v>
      </c>
      <c r="B52" s="11">
        <v>6160750.2000000002</v>
      </c>
      <c r="C52" s="5">
        <v>5673459.7000000002</v>
      </c>
      <c r="D52" s="5">
        <v>5514234.7999999998</v>
      </c>
      <c r="E52" s="15">
        <f t="shared" si="2"/>
        <v>89.505898161558306</v>
      </c>
      <c r="F52" s="10" t="s">
        <v>91</v>
      </c>
      <c r="G52" s="15">
        <f t="shared" si="3"/>
        <v>97.193513157412568</v>
      </c>
      <c r="H52" s="8"/>
    </row>
    <row r="53" spans="1:8" s="3" customFormat="1" ht="19.5" customHeight="1" x14ac:dyDescent="0.25">
      <c r="A53" s="10" t="s">
        <v>34</v>
      </c>
      <c r="B53" s="11">
        <v>37147448.200000003</v>
      </c>
      <c r="C53" s="5">
        <v>33032691.100000001</v>
      </c>
      <c r="D53" s="5">
        <v>33019679.600000001</v>
      </c>
      <c r="E53" s="15">
        <f t="shared" si="2"/>
        <v>88.88815033060601</v>
      </c>
      <c r="F53" s="10" t="s">
        <v>91</v>
      </c>
      <c r="G53" s="15">
        <f t="shared" si="3"/>
        <v>99.960610233175942</v>
      </c>
      <c r="H53" s="8"/>
    </row>
    <row r="54" spans="1:8" s="3" customFormat="1" ht="16.7" customHeight="1" x14ac:dyDescent="0.25">
      <c r="A54" s="9" t="s">
        <v>71</v>
      </c>
      <c r="B54" s="4">
        <f>SUBTOTAL(9,B55:B57)</f>
        <v>8970896.0999999996</v>
      </c>
      <c r="C54" s="4">
        <f t="shared" ref="C54:D54" si="10">SUBTOTAL(9,C55:C57)</f>
        <v>11284539.1</v>
      </c>
      <c r="D54" s="4">
        <f t="shared" si="10"/>
        <v>11155875.1</v>
      </c>
      <c r="E54" s="14">
        <f t="shared" si="2"/>
        <v>124.35630705833279</v>
      </c>
      <c r="F54" s="10"/>
      <c r="G54" s="14">
        <f t="shared" si="3"/>
        <v>98.859820513183394</v>
      </c>
      <c r="H54" s="8"/>
    </row>
    <row r="55" spans="1:8" s="3" customFormat="1" ht="95.25" customHeight="1" x14ac:dyDescent="0.25">
      <c r="A55" s="10" t="s">
        <v>35</v>
      </c>
      <c r="B55" s="11">
        <v>8801733</v>
      </c>
      <c r="C55" s="5">
        <v>11103070.199999999</v>
      </c>
      <c r="D55" s="5">
        <v>10974560.699999999</v>
      </c>
      <c r="E55" s="15">
        <f t="shared" si="2"/>
        <v>124.68636233341775</v>
      </c>
      <c r="F55" s="10" t="s">
        <v>105</v>
      </c>
      <c r="G55" s="15">
        <f t="shared" si="3"/>
        <v>98.842576893731618</v>
      </c>
      <c r="H55" s="8"/>
    </row>
    <row r="56" spans="1:8" s="3" customFormat="1" ht="16.7" customHeight="1" x14ac:dyDescent="0.25">
      <c r="A56" s="10" t="s">
        <v>36</v>
      </c>
      <c r="B56" s="11">
        <v>56664.9</v>
      </c>
      <c r="C56" s="5">
        <v>58059.3</v>
      </c>
      <c r="D56" s="5">
        <v>58059.3</v>
      </c>
      <c r="E56" s="15">
        <f t="shared" si="2"/>
        <v>102.46078260086932</v>
      </c>
      <c r="F56" s="10"/>
      <c r="G56" s="15">
        <f t="shared" si="3"/>
        <v>100</v>
      </c>
      <c r="H56" s="8"/>
    </row>
    <row r="57" spans="1:8" s="3" customFormat="1" ht="33.4" customHeight="1" x14ac:dyDescent="0.25">
      <c r="A57" s="10" t="s">
        <v>37</v>
      </c>
      <c r="B57" s="11">
        <v>112498.2</v>
      </c>
      <c r="C57" s="5">
        <v>123409.60000000001</v>
      </c>
      <c r="D57" s="5">
        <v>123255.1</v>
      </c>
      <c r="E57" s="15">
        <f t="shared" si="2"/>
        <v>109.56184187835895</v>
      </c>
      <c r="F57" s="10" t="s">
        <v>91</v>
      </c>
      <c r="G57" s="15">
        <f t="shared" si="3"/>
        <v>99.874807146283587</v>
      </c>
      <c r="H57" s="8"/>
    </row>
    <row r="58" spans="1:8" s="3" customFormat="1" ht="16.7" customHeight="1" x14ac:dyDescent="0.25">
      <c r="A58" s="9" t="s">
        <v>72</v>
      </c>
      <c r="B58" s="4">
        <f>SUBTOTAL(9,B59:B66)</f>
        <v>28650045.900000002</v>
      </c>
      <c r="C58" s="4">
        <f t="shared" ref="C58:D58" si="11">SUBTOTAL(9,C59:C66)</f>
        <v>44493085.5</v>
      </c>
      <c r="D58" s="4">
        <f t="shared" si="11"/>
        <v>43556137.700000003</v>
      </c>
      <c r="E58" s="14">
        <f t="shared" si="2"/>
        <v>152.0281602760015</v>
      </c>
      <c r="F58" s="10"/>
      <c r="G58" s="14">
        <f t="shared" si="3"/>
        <v>97.894172118047422</v>
      </c>
      <c r="H58" s="8"/>
    </row>
    <row r="59" spans="1:8" s="3" customFormat="1" ht="134.25" customHeight="1" x14ac:dyDescent="0.25">
      <c r="A59" s="10" t="s">
        <v>38</v>
      </c>
      <c r="B59" s="11">
        <v>7985196.0999999996</v>
      </c>
      <c r="C59" s="5">
        <v>14237524.699999999</v>
      </c>
      <c r="D59" s="5">
        <v>13734337.300000001</v>
      </c>
      <c r="E59" s="15">
        <f t="shared" si="2"/>
        <v>171.99749546539002</v>
      </c>
      <c r="F59" s="10" t="s">
        <v>110</v>
      </c>
      <c r="G59" s="15">
        <f t="shared" si="3"/>
        <v>96.465766271857646</v>
      </c>
      <c r="H59" s="8"/>
    </row>
    <row r="60" spans="1:8" s="3" customFormat="1" ht="144" customHeight="1" x14ac:dyDescent="0.25">
      <c r="A60" s="10" t="s">
        <v>39</v>
      </c>
      <c r="B60" s="11">
        <v>2650868.7000000002</v>
      </c>
      <c r="C60" s="5">
        <v>3173498.8</v>
      </c>
      <c r="D60" s="5">
        <v>3122298.4</v>
      </c>
      <c r="E60" s="15">
        <f t="shared" si="2"/>
        <v>117.78397021323613</v>
      </c>
      <c r="F60" s="10" t="s">
        <v>111</v>
      </c>
      <c r="G60" s="15">
        <f t="shared" si="3"/>
        <v>98.386626142729284</v>
      </c>
      <c r="H60" s="8"/>
    </row>
    <row r="61" spans="1:8" s="3" customFormat="1" ht="16.7" customHeight="1" x14ac:dyDescent="0.25">
      <c r="A61" s="10" t="s">
        <v>40</v>
      </c>
      <c r="B61" s="11">
        <v>192586.6</v>
      </c>
      <c r="C61" s="5">
        <v>249537.6</v>
      </c>
      <c r="D61" s="5">
        <v>244380.1</v>
      </c>
      <c r="E61" s="15">
        <f t="shared" si="2"/>
        <v>126.89361565134853</v>
      </c>
      <c r="F61" s="10" t="s">
        <v>91</v>
      </c>
      <c r="G61" s="15">
        <f t="shared" si="3"/>
        <v>97.933177204557552</v>
      </c>
      <c r="H61" s="8"/>
    </row>
    <row r="62" spans="1:8" s="3" customFormat="1" ht="16.7" customHeight="1" x14ac:dyDescent="0.25">
      <c r="A62" s="10" t="s">
        <v>41</v>
      </c>
      <c r="B62" s="11">
        <v>5086.5</v>
      </c>
      <c r="C62" s="5">
        <v>6909.2</v>
      </c>
      <c r="D62" s="5">
        <v>5768.4</v>
      </c>
      <c r="E62" s="15">
        <f t="shared" si="2"/>
        <v>113.40607490415806</v>
      </c>
      <c r="F62" s="10" t="s">
        <v>91</v>
      </c>
      <c r="G62" s="15">
        <f t="shared" si="3"/>
        <v>83.488681757656465</v>
      </c>
      <c r="H62" s="10" t="s">
        <v>112</v>
      </c>
    </row>
    <row r="63" spans="1:8" s="3" customFormat="1" ht="50.1" customHeight="1" x14ac:dyDescent="0.25">
      <c r="A63" s="10" t="s">
        <v>42</v>
      </c>
      <c r="B63" s="11">
        <v>547439.30000000005</v>
      </c>
      <c r="C63" s="5">
        <v>601955.6</v>
      </c>
      <c r="D63" s="5">
        <v>604634.5</v>
      </c>
      <c r="E63" s="15">
        <f t="shared" si="2"/>
        <v>110.44777019114264</v>
      </c>
      <c r="F63" s="10" t="s">
        <v>91</v>
      </c>
      <c r="G63" s="15">
        <f t="shared" si="3"/>
        <v>100.44503282301885</v>
      </c>
      <c r="H63" s="8"/>
    </row>
    <row r="64" spans="1:8" s="3" customFormat="1" ht="33.4" customHeight="1" x14ac:dyDescent="0.25">
      <c r="A64" s="10" t="s">
        <v>43</v>
      </c>
      <c r="B64" s="11">
        <v>134384.1</v>
      </c>
      <c r="C64" s="5">
        <v>247291</v>
      </c>
      <c r="D64" s="5">
        <v>246846.2</v>
      </c>
      <c r="E64" s="15">
        <f t="shared" si="2"/>
        <v>183.68705821596453</v>
      </c>
      <c r="F64" s="10" t="s">
        <v>91</v>
      </c>
      <c r="G64" s="15">
        <f t="shared" si="3"/>
        <v>99.82013093885341</v>
      </c>
      <c r="H64" s="8"/>
    </row>
    <row r="65" spans="1:8" s="3" customFormat="1" ht="33.4" customHeight="1" x14ac:dyDescent="0.25">
      <c r="A65" s="10" t="s">
        <v>73</v>
      </c>
      <c r="B65" s="11">
        <v>31106.3</v>
      </c>
      <c r="C65" s="5">
        <v>31106.3</v>
      </c>
      <c r="D65" s="5">
        <v>31106.3</v>
      </c>
      <c r="E65" s="15">
        <f t="shared" si="2"/>
        <v>100</v>
      </c>
      <c r="F65" s="10"/>
      <c r="G65" s="15">
        <f t="shared" si="3"/>
        <v>100</v>
      </c>
      <c r="H65" s="8"/>
    </row>
    <row r="66" spans="1:8" s="3" customFormat="1" ht="129.75" customHeight="1" x14ac:dyDescent="0.25">
      <c r="A66" s="10" t="s">
        <v>74</v>
      </c>
      <c r="B66" s="11">
        <v>17103378.300000001</v>
      </c>
      <c r="C66" s="5">
        <v>25945262.300000001</v>
      </c>
      <c r="D66" s="5">
        <v>25566766.5</v>
      </c>
      <c r="E66" s="15">
        <f t="shared" si="2"/>
        <v>149.48372217201089</v>
      </c>
      <c r="F66" s="10" t="s">
        <v>101</v>
      </c>
      <c r="G66" s="15">
        <f t="shared" si="3"/>
        <v>98.541175665817022</v>
      </c>
      <c r="H66" s="8"/>
    </row>
    <row r="67" spans="1:8" s="3" customFormat="1" ht="16.7" customHeight="1" x14ac:dyDescent="0.25">
      <c r="A67" s="9" t="s">
        <v>75</v>
      </c>
      <c r="B67" s="4">
        <f>SUBTOTAL(9,B68:B72)</f>
        <v>54316869.399999999</v>
      </c>
      <c r="C67" s="4">
        <f t="shared" ref="C67:D67" si="12">SUBTOTAL(9,C68:C72)</f>
        <v>51200278.700000003</v>
      </c>
      <c r="D67" s="4">
        <f t="shared" si="12"/>
        <v>50519791.199999996</v>
      </c>
      <c r="E67" s="14">
        <f t="shared" si="2"/>
        <v>93.009394241708634</v>
      </c>
      <c r="F67" s="10"/>
      <c r="G67" s="14">
        <f t="shared" si="3"/>
        <v>98.670930086167672</v>
      </c>
      <c r="H67" s="8"/>
    </row>
    <row r="68" spans="1:8" s="3" customFormat="1" ht="16.7" customHeight="1" x14ac:dyDescent="0.25">
      <c r="A68" s="10" t="s">
        <v>44</v>
      </c>
      <c r="B68" s="11">
        <v>935831.6</v>
      </c>
      <c r="C68" s="5">
        <v>927992.2</v>
      </c>
      <c r="D68" s="5">
        <v>931721.1</v>
      </c>
      <c r="E68" s="15">
        <f t="shared" si="2"/>
        <v>99.5607649923341</v>
      </c>
      <c r="F68" s="10"/>
      <c r="G68" s="15">
        <f t="shared" si="3"/>
        <v>100.40182449809384</v>
      </c>
      <c r="H68" s="8"/>
    </row>
    <row r="69" spans="1:8" s="3" customFormat="1" ht="16.7" customHeight="1" x14ac:dyDescent="0.25">
      <c r="A69" s="10" t="s">
        <v>45</v>
      </c>
      <c r="B69" s="11">
        <v>5160671.7</v>
      </c>
      <c r="C69" s="5">
        <v>4911215.8</v>
      </c>
      <c r="D69" s="5">
        <v>4784440.5999999996</v>
      </c>
      <c r="E69" s="15">
        <f t="shared" si="2"/>
        <v>92.70964862965414</v>
      </c>
      <c r="F69" s="10" t="s">
        <v>91</v>
      </c>
      <c r="G69" s="15">
        <f t="shared" si="3"/>
        <v>97.418659550655448</v>
      </c>
      <c r="H69" s="8"/>
    </row>
    <row r="70" spans="1:8" s="3" customFormat="1" ht="16.7" customHeight="1" x14ac:dyDescent="0.25">
      <c r="A70" s="10" t="s">
        <v>46</v>
      </c>
      <c r="B70" s="11">
        <v>33201135.899999999</v>
      </c>
      <c r="C70" s="5">
        <v>28833389.5</v>
      </c>
      <c r="D70" s="5">
        <v>28446013.300000001</v>
      </c>
      <c r="E70" s="15">
        <f t="shared" si="2"/>
        <v>85.677831582864613</v>
      </c>
      <c r="F70" s="10" t="s">
        <v>91</v>
      </c>
      <c r="G70" s="15">
        <f t="shared" si="3"/>
        <v>98.656501345428012</v>
      </c>
      <c r="H70" s="8"/>
    </row>
    <row r="71" spans="1:8" s="3" customFormat="1" ht="115.5" customHeight="1" x14ac:dyDescent="0.25">
      <c r="A71" s="10" t="s">
        <v>47</v>
      </c>
      <c r="B71" s="11">
        <v>14660968.1</v>
      </c>
      <c r="C71" s="5">
        <v>16025676.699999999</v>
      </c>
      <c r="D71" s="5">
        <v>15859621.800000001</v>
      </c>
      <c r="E71" s="15">
        <f t="shared" si="2"/>
        <v>108.17581548383562</v>
      </c>
      <c r="F71" s="10" t="s">
        <v>102</v>
      </c>
      <c r="G71" s="15">
        <f t="shared" si="3"/>
        <v>98.963819730620173</v>
      </c>
      <c r="H71" s="8"/>
    </row>
    <row r="72" spans="1:8" s="3" customFormat="1" ht="45" customHeight="1" x14ac:dyDescent="0.25">
      <c r="A72" s="10" t="s">
        <v>48</v>
      </c>
      <c r="B72" s="11">
        <v>358262.1</v>
      </c>
      <c r="C72" s="5">
        <v>502004.5</v>
      </c>
      <c r="D72" s="5">
        <v>497994.4</v>
      </c>
      <c r="E72" s="15">
        <f t="shared" ref="E72:E87" si="13">D72*100/B72</f>
        <v>139.00281386169513</v>
      </c>
      <c r="F72" s="10" t="s">
        <v>113</v>
      </c>
      <c r="G72" s="15">
        <f t="shared" ref="G72:G87" si="14">D72*100/C72</f>
        <v>99.201182459519785</v>
      </c>
      <c r="H72" s="8"/>
    </row>
    <row r="73" spans="1:8" s="3" customFormat="1" ht="16.7" customHeight="1" x14ac:dyDescent="0.25">
      <c r="A73" s="9" t="s">
        <v>76</v>
      </c>
      <c r="B73" s="4">
        <f>SUBTOTAL(9,B74:B77)</f>
        <v>4155494.8</v>
      </c>
      <c r="C73" s="4">
        <f t="shared" ref="C73:D73" si="15">SUBTOTAL(9,C74:C77)</f>
        <v>6313847.5999999996</v>
      </c>
      <c r="D73" s="4">
        <f t="shared" si="15"/>
        <v>6195481.7000000002</v>
      </c>
      <c r="E73" s="14">
        <f t="shared" si="13"/>
        <v>149.09131158099393</v>
      </c>
      <c r="F73" s="10"/>
      <c r="G73" s="14">
        <f t="shared" si="14"/>
        <v>98.125296847519735</v>
      </c>
      <c r="H73" s="8"/>
    </row>
    <row r="74" spans="1:8" s="3" customFormat="1" ht="50.25" customHeight="1" x14ac:dyDescent="0.25">
      <c r="A74" s="10" t="s">
        <v>77</v>
      </c>
      <c r="B74" s="11">
        <v>3247902.8</v>
      </c>
      <c r="C74" s="5">
        <v>3998713.6</v>
      </c>
      <c r="D74" s="5">
        <v>3929921.5</v>
      </c>
      <c r="E74" s="15">
        <f t="shared" si="13"/>
        <v>120.99874109533081</v>
      </c>
      <c r="F74" s="10" t="s">
        <v>113</v>
      </c>
      <c r="G74" s="15">
        <f t="shared" si="14"/>
        <v>98.279644233585515</v>
      </c>
      <c r="H74" s="8"/>
    </row>
    <row r="75" spans="1:8" s="3" customFormat="1" ht="46.5" customHeight="1" x14ac:dyDescent="0.25">
      <c r="A75" s="10" t="s">
        <v>49</v>
      </c>
      <c r="B75" s="11">
        <v>312918.90000000002</v>
      </c>
      <c r="C75" s="5">
        <v>682974.7</v>
      </c>
      <c r="D75" s="5">
        <v>685765.5</v>
      </c>
      <c r="E75" s="15">
        <f t="shared" si="13"/>
        <v>219.15119220986651</v>
      </c>
      <c r="F75" s="10" t="s">
        <v>113</v>
      </c>
      <c r="G75" s="15">
        <f t="shared" si="14"/>
        <v>100.40862421404483</v>
      </c>
      <c r="H75" s="8"/>
    </row>
    <row r="76" spans="1:8" s="3" customFormat="1" ht="16.7" customHeight="1" x14ac:dyDescent="0.25">
      <c r="A76" s="10" t="s">
        <v>50</v>
      </c>
      <c r="B76" s="11">
        <v>555025.6</v>
      </c>
      <c r="C76" s="5">
        <v>1570240.3</v>
      </c>
      <c r="D76" s="5">
        <v>1517278.9</v>
      </c>
      <c r="E76" s="15">
        <f t="shared" si="13"/>
        <v>273.3709760414655</v>
      </c>
      <c r="F76" s="10" t="s">
        <v>91</v>
      </c>
      <c r="G76" s="15">
        <f t="shared" si="14"/>
        <v>96.627178655394331</v>
      </c>
      <c r="H76" s="8"/>
    </row>
    <row r="77" spans="1:8" s="3" customFormat="1" ht="33.4" customHeight="1" x14ac:dyDescent="0.25">
      <c r="A77" s="10" t="s">
        <v>51</v>
      </c>
      <c r="B77" s="11">
        <v>39647.5</v>
      </c>
      <c r="C77" s="5">
        <v>61919</v>
      </c>
      <c r="D77" s="5">
        <v>62515.8</v>
      </c>
      <c r="E77" s="15">
        <f t="shared" si="13"/>
        <v>157.67904659814616</v>
      </c>
      <c r="F77" s="10" t="s">
        <v>91</v>
      </c>
      <c r="G77" s="15">
        <f t="shared" si="14"/>
        <v>100.96383985529482</v>
      </c>
      <c r="H77" s="8"/>
    </row>
    <row r="78" spans="1:8" s="3" customFormat="1" ht="33.4" customHeight="1" x14ac:dyDescent="0.25">
      <c r="A78" s="9" t="s">
        <v>78</v>
      </c>
      <c r="B78" s="4">
        <f>SUBTOTAL(9,B79:B81)</f>
        <v>1532097.5</v>
      </c>
      <c r="C78" s="4">
        <f t="shared" ref="C78:D78" si="16">SUBTOTAL(9,C79:C81)</f>
        <v>1695519.5</v>
      </c>
      <c r="D78" s="4">
        <f t="shared" si="16"/>
        <v>1729228.6999999997</v>
      </c>
      <c r="E78" s="14">
        <f t="shared" si="13"/>
        <v>112.86675293184668</v>
      </c>
      <c r="F78" s="10"/>
      <c r="G78" s="14">
        <f t="shared" si="14"/>
        <v>101.98813402028108</v>
      </c>
      <c r="H78" s="8"/>
    </row>
    <row r="79" spans="1:8" s="3" customFormat="1" ht="16.7" customHeight="1" x14ac:dyDescent="0.25">
      <c r="A79" s="10" t="s">
        <v>52</v>
      </c>
      <c r="B79" s="11">
        <v>887591.6</v>
      </c>
      <c r="C79" s="5">
        <v>1018648</v>
      </c>
      <c r="D79" s="5">
        <v>1023979.2</v>
      </c>
      <c r="E79" s="15">
        <f t="shared" si="13"/>
        <v>115.36603095387564</v>
      </c>
      <c r="F79" s="10" t="s">
        <v>91</v>
      </c>
      <c r="G79" s="15">
        <f t="shared" si="14"/>
        <v>100.52336037571369</v>
      </c>
      <c r="H79" s="8"/>
    </row>
    <row r="80" spans="1:8" s="3" customFormat="1" ht="18.75" customHeight="1" x14ac:dyDescent="0.25">
      <c r="A80" s="10" t="s">
        <v>53</v>
      </c>
      <c r="B80" s="11">
        <v>624577.6</v>
      </c>
      <c r="C80" s="5">
        <v>646157.80000000005</v>
      </c>
      <c r="D80" s="5">
        <v>674234.1</v>
      </c>
      <c r="E80" s="15">
        <f t="shared" si="13"/>
        <v>107.950413207262</v>
      </c>
      <c r="F80" s="10" t="s">
        <v>91</v>
      </c>
      <c r="G80" s="15">
        <f t="shared" si="14"/>
        <v>104.34511507870059</v>
      </c>
      <c r="H80" s="8"/>
    </row>
    <row r="81" spans="1:8" s="3" customFormat="1" ht="33.4" customHeight="1" x14ac:dyDescent="0.25">
      <c r="A81" s="10" t="s">
        <v>54</v>
      </c>
      <c r="B81" s="11">
        <v>19928.3</v>
      </c>
      <c r="C81" s="5">
        <v>30713.7</v>
      </c>
      <c r="D81" s="5">
        <v>31015.4</v>
      </c>
      <c r="E81" s="15">
        <f t="shared" si="13"/>
        <v>155.63495130041198</v>
      </c>
      <c r="F81" s="10" t="s">
        <v>91</v>
      </c>
      <c r="G81" s="15">
        <f t="shared" si="14"/>
        <v>100.98229780195808</v>
      </c>
      <c r="H81" s="8"/>
    </row>
    <row r="82" spans="1:8" s="3" customFormat="1" ht="50.1" customHeight="1" x14ac:dyDescent="0.25">
      <c r="A82" s="9" t="s">
        <v>79</v>
      </c>
      <c r="B82" s="4">
        <f>B83</f>
        <v>93628.6</v>
      </c>
      <c r="C82" s="4">
        <f t="shared" ref="C82:D82" si="17">C83</f>
        <v>86429.3</v>
      </c>
      <c r="D82" s="4">
        <f t="shared" si="17"/>
        <v>86429.2</v>
      </c>
      <c r="E82" s="14">
        <f t="shared" si="13"/>
        <v>92.310682846907881</v>
      </c>
      <c r="F82" s="10"/>
      <c r="G82" s="14">
        <f t="shared" si="14"/>
        <v>99.999884298495999</v>
      </c>
      <c r="H82" s="8"/>
    </row>
    <row r="83" spans="1:8" s="3" customFormat="1" ht="33.4" customHeight="1" x14ac:dyDescent="0.25">
      <c r="A83" s="10" t="s">
        <v>60</v>
      </c>
      <c r="B83" s="11">
        <v>93628.6</v>
      </c>
      <c r="C83" s="5">
        <v>86429.3</v>
      </c>
      <c r="D83" s="5">
        <v>86429.2</v>
      </c>
      <c r="E83" s="15">
        <f t="shared" si="13"/>
        <v>92.310682846907881</v>
      </c>
      <c r="F83" s="10" t="s">
        <v>91</v>
      </c>
      <c r="G83" s="15">
        <f t="shared" si="14"/>
        <v>99.999884298495999</v>
      </c>
      <c r="H83" s="8"/>
    </row>
    <row r="84" spans="1:8" s="3" customFormat="1" ht="66.95" customHeight="1" x14ac:dyDescent="0.25">
      <c r="A84" s="9" t="s">
        <v>80</v>
      </c>
      <c r="B84" s="4">
        <f>SUBTOTAL(9,B85:B87)</f>
        <v>16545006</v>
      </c>
      <c r="C84" s="4">
        <f t="shared" ref="C84:D84" si="18">SUBTOTAL(9,C85:C87)</f>
        <v>23475311.099999998</v>
      </c>
      <c r="D84" s="4">
        <f t="shared" si="18"/>
        <v>23624017.799999997</v>
      </c>
      <c r="E84" s="14">
        <f t="shared" si="13"/>
        <v>142.78639608834229</v>
      </c>
      <c r="F84" s="10"/>
      <c r="G84" s="14">
        <f t="shared" si="14"/>
        <v>100.63345997574446</v>
      </c>
      <c r="H84" s="8"/>
    </row>
    <row r="85" spans="1:8" s="3" customFormat="1" ht="48" customHeight="1" x14ac:dyDescent="0.25">
      <c r="A85" s="10" t="s">
        <v>56</v>
      </c>
      <c r="B85" s="11">
        <v>1620170.4</v>
      </c>
      <c r="C85" s="5">
        <v>1620170.4</v>
      </c>
      <c r="D85" s="5">
        <v>1620170.4</v>
      </c>
      <c r="E85" s="15">
        <f t="shared" si="13"/>
        <v>100</v>
      </c>
      <c r="F85" s="10"/>
      <c r="G85" s="15">
        <f t="shared" si="14"/>
        <v>100</v>
      </c>
      <c r="H85" s="8"/>
    </row>
    <row r="86" spans="1:8" s="3" customFormat="1" ht="98.25" customHeight="1" x14ac:dyDescent="0.25">
      <c r="A86" s="10" t="s">
        <v>61</v>
      </c>
      <c r="B86" s="11"/>
      <c r="C86" s="5">
        <v>130000</v>
      </c>
      <c r="D86" s="5">
        <v>130000</v>
      </c>
      <c r="E86" s="15"/>
      <c r="F86" s="10" t="s">
        <v>104</v>
      </c>
      <c r="G86" s="15">
        <f t="shared" si="14"/>
        <v>100</v>
      </c>
      <c r="H86" s="8"/>
    </row>
    <row r="87" spans="1:8" s="3" customFormat="1" ht="33.4" customHeight="1" x14ac:dyDescent="0.25">
      <c r="A87" s="10" t="s">
        <v>57</v>
      </c>
      <c r="B87" s="11">
        <v>14924835.6</v>
      </c>
      <c r="C87" s="5">
        <v>21725140.699999999</v>
      </c>
      <c r="D87" s="5">
        <v>21873847.399999999</v>
      </c>
      <c r="E87" s="15">
        <f t="shared" si="13"/>
        <v>146.56005591110164</v>
      </c>
      <c r="F87" s="10" t="s">
        <v>91</v>
      </c>
      <c r="G87" s="15">
        <f t="shared" si="14"/>
        <v>100.68449130918633</v>
      </c>
      <c r="H87" s="8"/>
    </row>
    <row r="88" spans="1:8" ht="15" x14ac:dyDescent="0.25"/>
  </sheetData>
  <mergeCells count="7">
    <mergeCell ref="A2:H2"/>
    <mergeCell ref="D5:D6"/>
    <mergeCell ref="A5:A6"/>
    <mergeCell ref="E5:F5"/>
    <mergeCell ref="G5:H5"/>
    <mergeCell ref="B5:B6"/>
    <mergeCell ref="C5:C6"/>
  </mergeCells>
  <pageMargins left="0.39370078740157483" right="0.39370078740157483" top="0.59055118110236227" bottom="0.59055118110236227" header="0.39370078740157483" footer="0.3937007874015748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Алсу Назиповна Хусаинова</dc:creator>
  <cp:lastModifiedBy>Минфин РТ - Алсу Назиповна Хусаинова</cp:lastModifiedBy>
  <cp:lastPrinted>2022-05-06T11:32:04Z</cp:lastPrinted>
  <dcterms:created xsi:type="dcterms:W3CDTF">2019-05-29T12:57:53Z</dcterms:created>
  <dcterms:modified xsi:type="dcterms:W3CDTF">2022-05-27T12:10:20Z</dcterms:modified>
</cp:coreProperties>
</file>