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\ГОДЫ\2022\ОТКРЫТЫЙ БЮДЖЕТ\2021\"/>
    </mc:Choice>
  </mc:AlternateContent>
  <xr:revisionPtr revIDLastSave="0" documentId="8_{C67295F9-7106-4699-BFB3-9BE2BD62BBDB}" xr6:coauthVersionLast="36" xr6:coauthVersionMax="36" xr10:uidLastSave="{00000000-0000-0000-0000-000000000000}"/>
  <bookViews>
    <workbookView xWindow="45" yWindow="0" windowWidth="13425" windowHeight="12585" xr2:uid="{00000000-000D-0000-FFFF-FFFF00000000}"/>
  </bookViews>
  <sheets>
    <sheet name="Лист1 (4)" sheetId="1" r:id="rId1"/>
  </sheets>
  <definedNames>
    <definedName name="Z_1E20E8CB_46A5_4743_B94F_C37656F629A4_.wvu.PrintArea" localSheetId="0" hidden="1">'Лист1 (4)'!$A$1:$J$32</definedName>
    <definedName name="Z_BA29E419_3AF8_4760_A9E1_CCED98AF9DFB_.wvu.PrintArea" localSheetId="0" hidden="1">'Лист1 (4)'!$A$1:$J$32</definedName>
    <definedName name="_xlnm.Print_Area" localSheetId="0">'Лист1 (4)'!$A$1:$J$32</definedName>
  </definedNames>
  <calcPr calcId="191029"/>
  <customWorkbookViews>
    <customWorkbookView name="Elvira.Fatihova - Личное представление" guid="{BA29E419-3AF8-4760-A9E1-CCED98AF9DFB}" mergeInterval="0" personalView="1" maximized="1" windowWidth="1916" windowHeight="735" activeSheetId="1"/>
    <customWorkbookView name="Ирина Каримуллина - Личное представление" guid="{1E20E8CB-46A5-4743-B94F-C37656F629A4}" mergeInterval="0" personalView="1" maximized="1" windowWidth="1916" windowHeight="761" activeSheetId="1"/>
  </customWorkbookViews>
</workbook>
</file>

<file path=xl/calcChain.xml><?xml version="1.0" encoding="utf-8"?>
<calcChain xmlns="http://schemas.openxmlformats.org/spreadsheetml/2006/main">
  <c r="E10" i="1" l="1"/>
  <c r="F7" i="1"/>
  <c r="I32" i="1" l="1"/>
  <c r="H32" i="1"/>
  <c r="I31" i="1"/>
  <c r="H31" i="1"/>
  <c r="I30" i="1"/>
  <c r="H30" i="1"/>
  <c r="I29" i="1"/>
  <c r="H29" i="1"/>
  <c r="I28" i="1"/>
  <c r="H28" i="1"/>
  <c r="H27" i="1"/>
  <c r="I26" i="1"/>
  <c r="H26" i="1"/>
  <c r="I25" i="1"/>
  <c r="H25" i="1"/>
  <c r="I24" i="1"/>
  <c r="H24" i="1"/>
  <c r="I23" i="1"/>
  <c r="H23" i="1"/>
  <c r="D22" i="1"/>
  <c r="C22" i="1"/>
  <c r="I22" i="1"/>
  <c r="H22" i="1"/>
  <c r="E32" i="1"/>
  <c r="E31" i="1"/>
  <c r="E30" i="1"/>
  <c r="E29" i="1"/>
  <c r="F28" i="1"/>
  <c r="E28" i="1"/>
  <c r="E27" i="1"/>
  <c r="F26" i="1"/>
  <c r="E26" i="1"/>
  <c r="F25" i="1"/>
  <c r="E25" i="1"/>
  <c r="F24" i="1"/>
  <c r="E24" i="1"/>
  <c r="E23" i="1"/>
  <c r="B22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I21" i="1"/>
  <c r="H21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D9" i="1"/>
  <c r="C9" i="1"/>
  <c r="C7" i="1"/>
  <c r="B9" i="1"/>
  <c r="B7" i="1"/>
  <c r="F9" i="1"/>
  <c r="I9" i="1"/>
  <c r="E9" i="1"/>
  <c r="H9" i="1"/>
  <c r="D7" i="1"/>
  <c r="H20" i="1"/>
  <c r="I20" i="1"/>
  <c r="H7" i="1"/>
  <c r="I7" i="1"/>
  <c r="E7" i="1"/>
</calcChain>
</file>

<file path=xl/sharedStrings.xml><?xml version="1.0" encoding="utf-8"?>
<sst xmlns="http://schemas.openxmlformats.org/spreadsheetml/2006/main" count="61" uniqueCount="55">
  <si>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</si>
  <si>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</si>
  <si>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</si>
  <si>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</si>
  <si>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тыс. руб.</t>
  </si>
  <si>
    <t>Доходы всего</t>
  </si>
  <si>
    <t>Безвозмездные поступления</t>
  </si>
  <si>
    <t>Наименование</t>
  </si>
  <si>
    <t>Исполнено с начала года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</si>
  <si>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</si>
  <si>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</si>
  <si>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Транспортный налог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</si>
  <si>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</si>
  <si>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</si>
  <si>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Иные налоговые доходы</t>
  </si>
  <si>
    <t>Неналоговые доходы</t>
  </si>
  <si>
    <t xml:space="preserve">(+,-) </t>
  </si>
  <si>
    <t>%</t>
  </si>
  <si>
    <t xml:space="preserve">Отклонение между фактическими  поступлениями и уточненным  планом 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</si>
  <si>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</si>
  <si>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</si>
  <si>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</si>
  <si>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</si>
  <si>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</si>
  <si>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</si>
  <si>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 xml:space="preserve">Безвозмездные поступления от негосударственных организаций 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</si>
  <si>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</si>
  <si>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</si>
  <si>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Сборы за пользование объектами животного мира и за пользование объектами водных биологических ресурсов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</si>
  <si>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</si>
  <si>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Налог на профессиональный доход</t>
  </si>
  <si>
    <t>Первоначальный план на 2021 год</t>
  </si>
  <si>
    <t>Пояснения различий между уточненными плановыми и  фактическими значениями исполнения бюджета Республики Татарстан за 2021 год</t>
  </si>
  <si>
    <t>Отклонение между  первоначально утвержденным  планом и фактическими значениями</t>
  </si>
  <si>
    <t>Пояснения различий между первоначально утвержденными (установленными) показателями доходов  и их  фактическими значениями бюджета Республики Татарстан за 2021 год</t>
  </si>
  <si>
    <t>Уточненный план на 2021 год</t>
  </si>
  <si>
    <t>Обусловлено увеличением количества налогоплательщиков, в том числе - в связи с прекращением действия с 2021 года системы налогообложения в виде единого налога на вмененный доход, а также переносом сроков уплаты налога, подлежащего к уплате в 2020 году.</t>
  </si>
  <si>
    <t xml:space="preserve">Увеличение количества налогоплательщиков  </t>
  </si>
  <si>
    <t>Рост  показателей по государственной пошлине обусловлено ростом количества юридически значимых действий в отчетном году</t>
  </si>
  <si>
    <t>Отклонение фактических значений от первоначально планируемых значений произошло по акцизам на средние дистилляты за счет изменения схемы распределения данных акцизов между уровнями бюджетов бюджетной системы РФ</t>
  </si>
  <si>
    <t>Причина роста показателей связана ростом налогооблагаемой базы по налогу</t>
  </si>
  <si>
    <t>Снижение объема добычи прочих полезных ископаемых</t>
  </si>
  <si>
    <t>Снижение показателей обусловлено снижением количества объектов налогообложения</t>
  </si>
  <si>
    <t>Рост платежей обусловлен, в основном, ростом поступлений налога от нефтедобывающих компаний в связи с изменением стоимости нефти и курса доллара.  Также увеличились цена реализации продукции предприятий нефтехимической и газопромышленной отрасли.</t>
  </si>
  <si>
    <t xml:space="preserve">Увеличение  связано с ростом налогооблагаемой базы </t>
  </si>
  <si>
    <t xml:space="preserve">Увеличение связано с ростом налогооблагаемой базы </t>
  </si>
  <si>
    <t>Снижение  обусловлено   уточнением прогнозов администраторами доходов с учетом фактических поступлений по доходным источникам</t>
  </si>
  <si>
    <t>В 2021 году в соответствии с распоряжениями Правительства Российской Федерации из федерального бюджету в бюджет Республики Татарстан поступили:
- дотация за достижение значений (уровней) показателей для оценки эффективности деятельности высших должностных лиц (руководителей высших исполнительных органов государственной власти) субъектов Российской Федерации и деятельности органов исполнительной власти субъектов Российской Федерации;
- дотация на премирование муниципальных образований - победителей конкурса "Лучшая муниципальная практика".</t>
  </si>
  <si>
    <t>Поступления носят заявительный характер</t>
  </si>
  <si>
    <t>Большая часть субсидий, субвенций и иных межбюджетных трансфертов из федерального бюджета распределялась федеральными министерствами в течение финансового года отдельными распоряжениями Правительства Российской Федерации, а также заключением соглашений на предоставление межбюджетных трансфертов</t>
  </si>
  <si>
    <t>В 2021 году поступили средства от некоммерческой организации «Фонд развития моногородов», Фонда-оператора президентских грантов по развитию гражданского общества</t>
  </si>
  <si>
    <t>В 2021 году поступили средства от государственной корпорации - Фонда содействия реформированию жилищно-коммунального хозяйства, от государственных (муниципальных) организаций</t>
  </si>
  <si>
    <t>Рост средней заработной платы и выплатой дивидендов (разового платежа).</t>
  </si>
  <si>
    <t>В 2021 году не в полном объеме поступили средства от государственной корпорации - Фонда содействия реформированию жилищно-коммунального хозяйства. В соответствии решением государственной корпорации - Фонда содействия реформированию жилищно-коммунального хозяйства средства планируются к поступлению в бюджет Республики Татарстан в 2022 году.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</si>
  <si>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с учетом внесенных изменений в соответствии с проектом Закона Республики Татарстан «Об исполнении бюджета Республики Татарстан за 2021 год»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</si>
</sst>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wrapText="1"/>
    </xf>
    <xf numFmtId="4" fontId="1" fillId="0" borderId="0" xfId="0" applyNumberFormat="1" applyFont="1" applyAlignment="1">
      <alignment horizontal="right"/>
    </xf>
    <xf numFmtId="0" fontId="14" fillId="0" borderId="0" xfId="0" applyFont="1"/>
    <xf numFmtId="164" fontId="1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164" fontId="9" fillId="0" borderId="1" xfId="0" applyNumberFormat="1" applyFont="1" applyBorder="1"/>
    <xf numFmtId="164" fontId="16" fillId="0" borderId="1" xfId="0" applyNumberFormat="1" applyFont="1" applyBorder="1"/>
    <xf numFmtId="4" fontId="4" fillId="2" borderId="1" xfId="0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/>
    <xf numFmtId="164" fontId="17" fillId="0" borderId="1" xfId="0" applyNumberFormat="1" applyFont="1" applyBorder="1"/>
    <xf numFmtId="164" fontId="18" fillId="0" borderId="1" xfId="0" applyNumberFormat="1" applyFont="1" applyBorder="1"/>
    <xf numFmtId="164" fontId="19" fillId="0" borderId="1" xfId="0" applyNumberFormat="1" applyFont="1" applyBorder="1"/>
    <xf numFmtId="0" fontId="3" fillId="0" borderId="0" xfId="0" applyFont="1"/>
    <xf numFmtId="0" fontId="6" fillId="0" borderId="0" xfId="0" applyFont="1" applyBorder="1"/>
    <xf numFmtId="4" fontId="4" fillId="0" borderId="2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164" fontId="8" fillId="0" borderId="1" xfId="0" applyNumberFormat="1" applyFont="1" applyFill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164" fontId="8" fillId="0" borderId="1" xfId="0" applyNumberFormat="1" applyFont="1" applyFill="1" applyBorder="1" applyAlignment="1">
      <alignment vertical="top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/>
    <xf numFmtId="164" fontId="8" fillId="2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4" fontId="10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2"/>
  <sheetViews>
    <sheetView tabSelected="1" view="pageBreakPreview" zoomScaleNormal="100" zoomScaleSheetLayoutView="100" workbookViewId="0">
      <pane xSplit="1" ySplit="5" topLeftCell="D28" activePane="bottomRight" state="frozen"/>
      <selection pane="topRight" activeCell="B1" sqref="B1"/>
      <selection pane="bottomLeft" activeCell="A6" sqref="A6"/>
      <selection pane="bottomRight" activeCell="H5" sqref="H5:I5"/>
    </sheetView>
  </sheetViews>
  <sheetFormatPr defaultRowHeight="15" x14ac:dyDescent="0.25"/>
  <cols>
    <col min="1" max="1" width="45.85546875" style="1" customWidth="1"/>
    <col min="2" max="2" width="20.5703125" style="9" customWidth="1"/>
    <col min="3" max="3" width="20.7109375" style="9" customWidth="1"/>
    <col min="4" max="4" width="20.42578125" style="9" customWidth="1"/>
    <col min="5" max="5" width="19.42578125" style="1" customWidth="1"/>
    <col min="6" max="6" width="13.28515625" style="1" customWidth="1"/>
    <col min="7" max="7" width="108.5703125" style="1" customWidth="1"/>
    <col min="8" max="8" width="18.5703125" style="1" customWidth="1"/>
    <col min="9" max="9" width="12.85546875" style="1" customWidth="1"/>
    <col min="10" max="10" width="109" style="1" customWidth="1"/>
    <col min="11" max="11" width="9.140625" style="1"/>
    <col min="12" max="12" width="11.5703125" style="1" bestFit="1" customWidth="1"/>
    <col min="13" max="16384" width="9.140625" style="1"/>
  </cols>
  <sheetData>
    <row r="2" spans="1:10" ht="51" customHeight="1" x14ac:dyDescent="0.25">
      <c r="A2" s="56" t="s">
        <v>54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5.25" customHeight="1" x14ac:dyDescent="0.25">
      <c r="C3" s="34"/>
      <c r="D3" s="34"/>
    </row>
    <row r="4" spans="1:10" ht="15.75" x14ac:dyDescent="0.25">
      <c r="C4" s="36"/>
      <c r="D4" s="35"/>
      <c r="E4" s="12"/>
      <c r="F4" s="2"/>
      <c r="G4" s="2"/>
      <c r="H4" s="2"/>
      <c r="I4" s="2"/>
      <c r="J4" s="2" t="s">
        <v>4</v>
      </c>
    </row>
    <row r="5" spans="1:10" ht="72.75" customHeight="1" x14ac:dyDescent="0.25">
      <c r="A5" s="23" t="s">
        <v>7</v>
      </c>
      <c r="B5" s="24" t="s">
        <v>31</v>
      </c>
      <c r="C5" s="24" t="s">
        <v>35</v>
      </c>
      <c r="D5" s="24" t="s">
        <v>8</v>
      </c>
      <c r="E5" s="57" t="s">
        <v>33</v>
      </c>
      <c r="F5" s="57"/>
      <c r="G5" s="24" t="s">
        <v>34</v>
      </c>
      <c r="H5" s="58" t="s">
        <v>18</v>
      </c>
      <c r="I5" s="58"/>
      <c r="J5" s="24" t="s">
        <v>32</v>
      </c>
    </row>
    <row r="6" spans="1:10" x14ac:dyDescent="0.25">
      <c r="A6" s="8"/>
      <c r="B6" s="4"/>
      <c r="C6" s="4"/>
      <c r="D6" s="4"/>
      <c r="E6" s="4" t="s">
        <v>16</v>
      </c>
      <c r="F6" s="4" t="s">
        <v>17</v>
      </c>
      <c r="G6" s="6"/>
      <c r="H6" s="15" t="s">
        <v>16</v>
      </c>
      <c r="I6" s="15" t="s">
        <v>17</v>
      </c>
      <c r="J6" s="6"/>
    </row>
    <row r="7" spans="1:10" s="33" customFormat="1" ht="20.25" x14ac:dyDescent="0.3">
      <c r="A7" s="29" t="s">
        <v>5</v>
      </c>
      <c r="B7" s="30">
        <f>B9+B22</f>
        <v>274636726.5</v>
      </c>
      <c r="C7" s="30">
        <f>C9+C22</f>
        <v>359388102.70799994</v>
      </c>
      <c r="D7" s="30">
        <f>D9+D22</f>
        <v>355194302.50000012</v>
      </c>
      <c r="E7" s="32">
        <f>D7-B7</f>
        <v>80557576.000000119</v>
      </c>
      <c r="F7" s="32">
        <f>D7/B7%</f>
        <v>129.33241195619919</v>
      </c>
      <c r="G7" s="31"/>
      <c r="H7" s="32">
        <f>D7-C7</f>
        <v>-4193800.2079998255</v>
      </c>
      <c r="I7" s="32">
        <f>D7/C7%</f>
        <v>98.833072053192794</v>
      </c>
      <c r="J7" s="31"/>
    </row>
    <row r="8" spans="1:10" ht="18.75" x14ac:dyDescent="0.3">
      <c r="A8" s="21"/>
      <c r="B8" s="5"/>
      <c r="C8" s="17"/>
      <c r="D8" s="17"/>
      <c r="E8" s="20"/>
      <c r="F8" s="20"/>
      <c r="G8" s="7"/>
      <c r="H8" s="16"/>
      <c r="I8" s="16"/>
      <c r="J8" s="7"/>
    </row>
    <row r="9" spans="1:10" ht="18.75" x14ac:dyDescent="0.3">
      <c r="A9" s="10" t="s">
        <v>3</v>
      </c>
      <c r="B9" s="17">
        <f>SUM(B10:B21)</f>
        <v>227543189.10000002</v>
      </c>
      <c r="C9" s="17">
        <f>SUM(C10:C21)</f>
        <v>278116000.00799996</v>
      </c>
      <c r="D9" s="49">
        <f>SUM(D10:D21)</f>
        <v>280223982.9000001</v>
      </c>
      <c r="E9" s="20">
        <f t="shared" ref="E9:E21" si="0">D9-B9</f>
        <v>52680793.800000072</v>
      </c>
      <c r="F9" s="20">
        <f t="shared" ref="F9:F21" si="1">D9/B9%</f>
        <v>123.15199765300295</v>
      </c>
      <c r="G9" s="7"/>
      <c r="H9" s="20">
        <f t="shared" ref="H9:H21" si="2">D9-C9</f>
        <v>2107982.8920001388</v>
      </c>
      <c r="I9" s="20">
        <f>D9/C9%</f>
        <v>100.75795096000931</v>
      </c>
      <c r="J9" s="7"/>
    </row>
    <row r="10" spans="1:10" ht="75" x14ac:dyDescent="0.3">
      <c r="A10" s="22" t="s">
        <v>13</v>
      </c>
      <c r="B10" s="18">
        <v>77000000</v>
      </c>
      <c r="C10" s="18">
        <v>118650040</v>
      </c>
      <c r="D10" s="18">
        <v>119505139.90000001</v>
      </c>
      <c r="E10" s="19">
        <f>D10-B10</f>
        <v>42505139.900000006</v>
      </c>
      <c r="F10" s="19">
        <f t="shared" si="1"/>
        <v>155.2014803896104</v>
      </c>
      <c r="G10" s="37" t="s">
        <v>43</v>
      </c>
      <c r="H10" s="19">
        <f t="shared" si="2"/>
        <v>855099.90000000596</v>
      </c>
      <c r="I10" s="19">
        <f t="shared" ref="I10:I21" si="3">D10/C10%</f>
        <v>100.72069078105665</v>
      </c>
      <c r="J10" s="25"/>
    </row>
    <row r="11" spans="1:10" ht="18.75" x14ac:dyDescent="0.3">
      <c r="A11" s="22" t="s">
        <v>0</v>
      </c>
      <c r="B11" s="18">
        <v>57171730.799999997</v>
      </c>
      <c r="C11" s="18">
        <v>68750040</v>
      </c>
      <c r="D11" s="18">
        <v>69029742.599999994</v>
      </c>
      <c r="E11" s="19">
        <f t="shared" si="0"/>
        <v>11858011.799999997</v>
      </c>
      <c r="F11" s="19">
        <f t="shared" si="1"/>
        <v>120.74104043042195</v>
      </c>
      <c r="G11" s="37" t="s">
        <v>52</v>
      </c>
      <c r="H11" s="19">
        <f t="shared" si="2"/>
        <v>279702.59999999404</v>
      </c>
      <c r="I11" s="19">
        <f t="shared" si="3"/>
        <v>100.40683990874767</v>
      </c>
      <c r="J11" s="25"/>
    </row>
    <row r="12" spans="1:10" ht="63.75" x14ac:dyDescent="0.3">
      <c r="A12" s="22" t="s">
        <v>12</v>
      </c>
      <c r="B12" s="18">
        <v>40013100</v>
      </c>
      <c r="C12" s="18">
        <v>34814000</v>
      </c>
      <c r="D12" s="18">
        <v>35206905.299999997</v>
      </c>
      <c r="E12" s="19">
        <f t="shared" si="0"/>
        <v>-4806194.700000003</v>
      </c>
      <c r="F12" s="19">
        <f t="shared" si="1"/>
        <v>87.988447033596486</v>
      </c>
      <c r="G12" s="37" t="s">
        <v>39</v>
      </c>
      <c r="H12" s="19">
        <f t="shared" si="2"/>
        <v>392905.29999999702</v>
      </c>
      <c r="I12" s="19">
        <f t="shared" si="3"/>
        <v>101.12858419026827</v>
      </c>
      <c r="J12" s="27"/>
    </row>
    <row r="13" spans="1:10" ht="75" x14ac:dyDescent="0.3">
      <c r="A13" s="22" t="s">
        <v>10</v>
      </c>
      <c r="B13" s="18">
        <v>8277537.2999999998</v>
      </c>
      <c r="C13" s="18">
        <v>10820120</v>
      </c>
      <c r="D13" s="18">
        <v>10994723.6</v>
      </c>
      <c r="E13" s="19">
        <f t="shared" si="0"/>
        <v>2717186.3</v>
      </c>
      <c r="F13" s="19">
        <f t="shared" si="1"/>
        <v>132.82602302498836</v>
      </c>
      <c r="G13" s="38" t="s">
        <v>36</v>
      </c>
      <c r="H13" s="19">
        <f t="shared" si="2"/>
        <v>174603.59999999963</v>
      </c>
      <c r="I13" s="19">
        <f t="shared" si="3"/>
        <v>101.61369374831332</v>
      </c>
      <c r="J13" s="27"/>
    </row>
    <row r="14" spans="1:10" ht="18.75" x14ac:dyDescent="0.3">
      <c r="A14" s="22" t="s">
        <v>30</v>
      </c>
      <c r="B14" s="18">
        <v>157742</v>
      </c>
      <c r="C14" s="18">
        <v>584920</v>
      </c>
      <c r="D14" s="18">
        <v>605153.5</v>
      </c>
      <c r="E14" s="19">
        <f t="shared" si="0"/>
        <v>447411.5</v>
      </c>
      <c r="F14" s="19">
        <f t="shared" si="1"/>
        <v>383.63498624335938</v>
      </c>
      <c r="G14" s="54" t="s">
        <v>37</v>
      </c>
      <c r="H14" s="19">
        <f t="shared" si="2"/>
        <v>20233.5</v>
      </c>
      <c r="I14" s="19">
        <f t="shared" si="3"/>
        <v>103.4591910004787</v>
      </c>
      <c r="J14" s="27"/>
    </row>
    <row r="15" spans="1:10" ht="18.75" x14ac:dyDescent="0.3">
      <c r="A15" s="22" t="s">
        <v>1</v>
      </c>
      <c r="B15" s="18">
        <v>26000000</v>
      </c>
      <c r="C15" s="18">
        <v>29363000</v>
      </c>
      <c r="D15" s="18">
        <v>29432791.199999999</v>
      </c>
      <c r="E15" s="19">
        <f t="shared" si="0"/>
        <v>3432791.1999999993</v>
      </c>
      <c r="F15" s="19">
        <f t="shared" si="1"/>
        <v>113.20304307692308</v>
      </c>
      <c r="G15" s="39" t="s">
        <v>44</v>
      </c>
      <c r="H15" s="19">
        <f t="shared" si="2"/>
        <v>69791.199999999255</v>
      </c>
      <c r="I15" s="19">
        <f t="shared" si="3"/>
        <v>100.23768416033784</v>
      </c>
      <c r="J15" s="28"/>
    </row>
    <row r="16" spans="1:10" ht="18.75" x14ac:dyDescent="0.3">
      <c r="A16" s="22" t="s">
        <v>11</v>
      </c>
      <c r="B16" s="18">
        <v>5500000</v>
      </c>
      <c r="C16" s="18">
        <v>6045302.9000000004</v>
      </c>
      <c r="D16" s="18">
        <v>6164622.5</v>
      </c>
      <c r="E16" s="19">
        <f t="shared" si="0"/>
        <v>664622.5</v>
      </c>
      <c r="F16" s="19">
        <f t="shared" si="1"/>
        <v>112.08404545454546</v>
      </c>
      <c r="G16" s="38" t="s">
        <v>45</v>
      </c>
      <c r="H16" s="19">
        <f t="shared" si="2"/>
        <v>119319.59999999963</v>
      </c>
      <c r="I16" s="19">
        <f t="shared" si="3"/>
        <v>101.97375717931354</v>
      </c>
      <c r="J16" s="27"/>
    </row>
    <row r="17" spans="1:12" ht="18.75" x14ac:dyDescent="0.3">
      <c r="A17" s="22" t="s">
        <v>2</v>
      </c>
      <c r="B17" s="18">
        <v>16742</v>
      </c>
      <c r="C17" s="18">
        <v>6834.2</v>
      </c>
      <c r="D17" s="18">
        <v>7012.1</v>
      </c>
      <c r="E17" s="19">
        <f t="shared" si="0"/>
        <v>-9729.9</v>
      </c>
      <c r="F17" s="19">
        <f t="shared" si="1"/>
        <v>41.883287540317767</v>
      </c>
      <c r="G17" s="38" t="s">
        <v>42</v>
      </c>
      <c r="H17" s="19">
        <f t="shared" si="2"/>
        <v>177.90000000000055</v>
      </c>
      <c r="I17" s="19">
        <f t="shared" si="3"/>
        <v>102.60308448684557</v>
      </c>
      <c r="J17" s="27"/>
    </row>
    <row r="18" spans="1:12" ht="18.75" x14ac:dyDescent="0.3">
      <c r="A18" s="22" t="s">
        <v>9</v>
      </c>
      <c r="B18" s="18">
        <v>7600</v>
      </c>
      <c r="C18" s="18">
        <v>7000</v>
      </c>
      <c r="D18" s="18">
        <v>6985.3</v>
      </c>
      <c r="E18" s="19">
        <f t="shared" si="0"/>
        <v>-614.69999999999982</v>
      </c>
      <c r="F18" s="19">
        <f t="shared" si="1"/>
        <v>91.911842105263162</v>
      </c>
      <c r="G18" s="39" t="s">
        <v>41</v>
      </c>
      <c r="H18" s="19">
        <f t="shared" si="2"/>
        <v>-14.699999999999818</v>
      </c>
      <c r="I18" s="19">
        <f t="shared" si="3"/>
        <v>99.79</v>
      </c>
      <c r="J18" s="25"/>
    </row>
    <row r="19" spans="1:12" ht="48" x14ac:dyDescent="0.3">
      <c r="A19" s="22" t="s">
        <v>28</v>
      </c>
      <c r="B19" s="18">
        <v>1500</v>
      </c>
      <c r="C19" s="18">
        <v>1974.4</v>
      </c>
      <c r="D19" s="18">
        <v>1992.2</v>
      </c>
      <c r="E19" s="19">
        <f t="shared" si="0"/>
        <v>492.20000000000005</v>
      </c>
      <c r="F19" s="19">
        <f t="shared" si="1"/>
        <v>132.81333333333333</v>
      </c>
      <c r="G19" s="38" t="s">
        <v>40</v>
      </c>
      <c r="H19" s="19">
        <f t="shared" si="2"/>
        <v>17.799999999999955</v>
      </c>
      <c r="I19" s="19">
        <f t="shared" si="3"/>
        <v>100.9015397082658</v>
      </c>
      <c r="J19" s="25"/>
    </row>
    <row r="20" spans="1:12" ht="37.5" x14ac:dyDescent="0.3">
      <c r="A20" s="22" t="s">
        <v>14</v>
      </c>
      <c r="B20" s="18">
        <v>739237</v>
      </c>
      <c r="C20" s="18">
        <v>797768.5</v>
      </c>
      <c r="D20" s="18">
        <v>809233.60000000009</v>
      </c>
      <c r="E20" s="19">
        <f t="shared" si="0"/>
        <v>69996.600000000093</v>
      </c>
      <c r="F20" s="19">
        <f t="shared" si="1"/>
        <v>109.46876306245495</v>
      </c>
      <c r="G20" s="38" t="s">
        <v>38</v>
      </c>
      <c r="H20" s="19">
        <f t="shared" si="2"/>
        <v>11465.100000000093</v>
      </c>
      <c r="I20" s="19">
        <f t="shared" si="3"/>
        <v>101.43714623979263</v>
      </c>
      <c r="J20" s="27"/>
    </row>
    <row r="21" spans="1:12" ht="37.5" x14ac:dyDescent="0.3">
      <c r="A21" s="22" t="s">
        <v>15</v>
      </c>
      <c r="B21" s="18">
        <v>12658000</v>
      </c>
      <c r="C21" s="18">
        <v>8275000.0080000004</v>
      </c>
      <c r="D21" s="18">
        <v>8459681.0999999996</v>
      </c>
      <c r="E21" s="19">
        <f t="shared" si="0"/>
        <v>-4198318.9000000004</v>
      </c>
      <c r="F21" s="19">
        <f t="shared" si="1"/>
        <v>66.832683678306211</v>
      </c>
      <c r="G21" s="39" t="s">
        <v>46</v>
      </c>
      <c r="H21" s="19">
        <f t="shared" si="2"/>
        <v>184681.09199999925</v>
      </c>
      <c r="I21" s="19">
        <f t="shared" si="3"/>
        <v>102.23179567155839</v>
      </c>
      <c r="J21" s="28"/>
      <c r="L21" s="3"/>
    </row>
    <row r="22" spans="1:12" s="13" customFormat="1" ht="18.75" x14ac:dyDescent="0.3">
      <c r="A22" s="11" t="s">
        <v>6</v>
      </c>
      <c r="B22" s="17">
        <f>SUM(B23:B32)</f>
        <v>47093537.399999999</v>
      </c>
      <c r="C22" s="17">
        <f t="shared" ref="C22:D22" si="4">SUM(C23:C32)</f>
        <v>81272102.700000018</v>
      </c>
      <c r="D22" s="17">
        <f t="shared" si="4"/>
        <v>74970319.599999994</v>
      </c>
      <c r="E22" s="47">
        <f t="shared" ref="E22:E32" si="5">D22-B22</f>
        <v>27876782.199999996</v>
      </c>
      <c r="F22" s="47">
        <f t="shared" ref="F22:F28" si="6">D22/B22%</f>
        <v>159.19449618579722</v>
      </c>
      <c r="G22" s="48"/>
      <c r="H22" s="47">
        <f t="shared" ref="H22:H32" si="7">D22-C22</f>
        <v>-6301783.1000000238</v>
      </c>
      <c r="I22" s="47">
        <f t="shared" ref="I22:I32" si="8">D22/C22%</f>
        <v>92.246068588551452</v>
      </c>
      <c r="J22" s="26"/>
      <c r="L22" s="14"/>
    </row>
    <row r="23" spans="1:12" s="45" customFormat="1" ht="164.25" customHeight="1" x14ac:dyDescent="0.25">
      <c r="A23" s="42" t="s">
        <v>19</v>
      </c>
      <c r="B23" s="40"/>
      <c r="C23" s="40">
        <v>863557.7</v>
      </c>
      <c r="D23" s="40">
        <v>863557.7</v>
      </c>
      <c r="E23" s="43">
        <f t="shared" si="5"/>
        <v>863557.7</v>
      </c>
      <c r="F23" s="44"/>
      <c r="G23" s="50" t="s">
        <v>47</v>
      </c>
      <c r="H23" s="44">
        <f t="shared" si="7"/>
        <v>0</v>
      </c>
      <c r="I23" s="44">
        <f t="shared" si="8"/>
        <v>100</v>
      </c>
      <c r="J23" s="51"/>
    </row>
    <row r="24" spans="1:12" s="41" customFormat="1" ht="98.25" customHeight="1" x14ac:dyDescent="0.25">
      <c r="A24" s="42" t="s">
        <v>20</v>
      </c>
      <c r="B24" s="40">
        <v>17185157.399999999</v>
      </c>
      <c r="C24" s="40">
        <v>22541737.300000001</v>
      </c>
      <c r="D24" s="40">
        <v>22409682.600000001</v>
      </c>
      <c r="E24" s="43">
        <f t="shared" si="5"/>
        <v>5224525.200000003</v>
      </c>
      <c r="F24" s="44">
        <f t="shared" si="6"/>
        <v>130.40138113602615</v>
      </c>
      <c r="G24" s="59" t="s">
        <v>49</v>
      </c>
      <c r="H24" s="44">
        <f t="shared" si="7"/>
        <v>-132054.69999999925</v>
      </c>
      <c r="I24" s="44">
        <f t="shared" si="8"/>
        <v>99.414176918830478</v>
      </c>
      <c r="J24" s="55"/>
    </row>
    <row r="25" spans="1:12" s="41" customFormat="1" ht="69" customHeight="1" x14ac:dyDescent="0.25">
      <c r="A25" s="42" t="s">
        <v>21</v>
      </c>
      <c r="B25" s="40">
        <v>14852679.1</v>
      </c>
      <c r="C25" s="40">
        <v>11696726.4</v>
      </c>
      <c r="D25" s="40">
        <v>11375246.199999999</v>
      </c>
      <c r="E25" s="43">
        <f t="shared" si="5"/>
        <v>-3477432.9000000004</v>
      </c>
      <c r="F25" s="44">
        <f t="shared" si="6"/>
        <v>76.587167361610867</v>
      </c>
      <c r="G25" s="59"/>
      <c r="H25" s="44">
        <f t="shared" si="7"/>
        <v>-321480.20000000112</v>
      </c>
      <c r="I25" s="44">
        <f t="shared" si="8"/>
        <v>97.251536977046825</v>
      </c>
      <c r="J25" s="55"/>
    </row>
    <row r="26" spans="1:12" s="41" customFormat="1" ht="24" customHeight="1" x14ac:dyDescent="0.25">
      <c r="A26" s="42" t="s">
        <v>22</v>
      </c>
      <c r="B26" s="40">
        <v>14964909.1</v>
      </c>
      <c r="C26" s="46">
        <v>39856617</v>
      </c>
      <c r="D26" s="40">
        <v>38219880.5</v>
      </c>
      <c r="E26" s="43">
        <f t="shared" si="5"/>
        <v>23254971.399999999</v>
      </c>
      <c r="F26" s="44">
        <f t="shared" si="6"/>
        <v>255.39667661596422</v>
      </c>
      <c r="G26" s="59"/>
      <c r="H26" s="44">
        <f t="shared" si="7"/>
        <v>-1636736.5</v>
      </c>
      <c r="I26" s="44">
        <f t="shared" si="8"/>
        <v>95.893438472211528</v>
      </c>
      <c r="J26" s="53"/>
    </row>
    <row r="27" spans="1:12" s="41" customFormat="1" ht="31.5" hidden="1" x14ac:dyDescent="0.25">
      <c r="A27" s="42" t="s">
        <v>23</v>
      </c>
      <c r="B27" s="40"/>
      <c r="C27" s="40"/>
      <c r="D27" s="40"/>
      <c r="E27" s="43">
        <f t="shared" si="5"/>
        <v>0</v>
      </c>
      <c r="F27" s="44"/>
      <c r="G27" s="27"/>
      <c r="H27" s="44">
        <f t="shared" si="7"/>
        <v>0</v>
      </c>
      <c r="I27" s="44"/>
      <c r="J27" s="27"/>
    </row>
    <row r="28" spans="1:12" s="41" customFormat="1" ht="105" customHeight="1" x14ac:dyDescent="0.25">
      <c r="A28" s="42" t="s">
        <v>24</v>
      </c>
      <c r="B28" s="40">
        <v>90791.8</v>
      </c>
      <c r="C28" s="40">
        <v>1028192.9</v>
      </c>
      <c r="D28" s="40">
        <v>958876.2</v>
      </c>
      <c r="E28" s="43">
        <f t="shared" si="5"/>
        <v>868084.39999999991</v>
      </c>
      <c r="F28" s="44">
        <f t="shared" si="6"/>
        <v>1056.1264343255668</v>
      </c>
      <c r="G28" s="51" t="s">
        <v>51</v>
      </c>
      <c r="H28" s="44">
        <f t="shared" si="7"/>
        <v>-69316.70000000007</v>
      </c>
      <c r="I28" s="44">
        <f t="shared" si="8"/>
        <v>93.25839538475708</v>
      </c>
      <c r="J28" s="51" t="s">
        <v>53</v>
      </c>
    </row>
    <row r="29" spans="1:12" s="41" customFormat="1" ht="56.25" x14ac:dyDescent="0.25">
      <c r="A29" s="42" t="s">
        <v>25</v>
      </c>
      <c r="B29" s="40"/>
      <c r="C29" s="40">
        <v>52275.7</v>
      </c>
      <c r="D29" s="40">
        <v>52275.7</v>
      </c>
      <c r="E29" s="43">
        <f t="shared" si="5"/>
        <v>52275.7</v>
      </c>
      <c r="F29" s="44"/>
      <c r="G29" s="51" t="s">
        <v>50</v>
      </c>
      <c r="H29" s="43">
        <f t="shared" si="7"/>
        <v>0</v>
      </c>
      <c r="I29" s="43">
        <f t="shared" si="8"/>
        <v>100</v>
      </c>
      <c r="J29" s="27"/>
    </row>
    <row r="30" spans="1:12" s="45" customFormat="1" ht="18.75" x14ac:dyDescent="0.25">
      <c r="A30" s="42" t="s">
        <v>26</v>
      </c>
      <c r="B30" s="40"/>
      <c r="C30" s="40">
        <v>4294478.5</v>
      </c>
      <c r="D30" s="40">
        <v>151158.29999999999</v>
      </c>
      <c r="E30" s="43">
        <f t="shared" si="5"/>
        <v>151158.29999999999</v>
      </c>
      <c r="F30" s="44"/>
      <c r="G30" s="51" t="s">
        <v>48</v>
      </c>
      <c r="H30" s="44">
        <f t="shared" si="7"/>
        <v>-4143320.2</v>
      </c>
      <c r="I30" s="44">
        <f t="shared" si="8"/>
        <v>3.5198290083417572</v>
      </c>
      <c r="J30" s="51" t="s">
        <v>48</v>
      </c>
    </row>
    <row r="31" spans="1:12" s="45" customFormat="1" ht="110.25" x14ac:dyDescent="0.25">
      <c r="A31" s="42" t="s">
        <v>29</v>
      </c>
      <c r="B31" s="40"/>
      <c r="C31" s="40">
        <v>1001666.7</v>
      </c>
      <c r="D31" s="40">
        <v>1010735.3</v>
      </c>
      <c r="E31" s="43">
        <f t="shared" si="5"/>
        <v>1010735.3</v>
      </c>
      <c r="F31" s="44"/>
      <c r="G31" s="52" t="s">
        <v>48</v>
      </c>
      <c r="H31" s="44">
        <f t="shared" si="7"/>
        <v>9068.6000000000931</v>
      </c>
      <c r="I31" s="44">
        <f t="shared" si="8"/>
        <v>100.90535105140263</v>
      </c>
      <c r="J31" s="52"/>
    </row>
    <row r="32" spans="1:12" s="45" customFormat="1" ht="47.25" x14ac:dyDescent="0.25">
      <c r="A32" s="42" t="s">
        <v>27</v>
      </c>
      <c r="B32" s="40"/>
      <c r="C32" s="40">
        <v>-63149.5</v>
      </c>
      <c r="D32" s="40">
        <v>-71092.899999999994</v>
      </c>
      <c r="E32" s="43">
        <f t="shared" si="5"/>
        <v>-71092.899999999994</v>
      </c>
      <c r="F32" s="44"/>
      <c r="G32" s="52" t="s">
        <v>48</v>
      </c>
      <c r="H32" s="44">
        <f t="shared" si="7"/>
        <v>-7943.3999999999942</v>
      </c>
      <c r="I32" s="44">
        <f t="shared" si="8"/>
        <v>112.57872192178876</v>
      </c>
      <c r="J32" s="52" t="s">
        <v>48</v>
      </c>
    </row>
  </sheetData>
  <customSheetViews>
    <customSheetView guid="{BA29E419-3AF8-4760-A9E1-CCED98AF9DFB}" scale="90" showPageBreaks="1" fitToPage="1" printArea="1" view="pageBreakPreview" topLeftCell="A13">
      <selection activeCell="G21" sqref="G21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1"/>
    </customSheetView>
    <customSheetView guid="{1E20E8CB-46A5-4743-B94F-C37656F629A4}" scale="90" showPageBreaks="1" fitToPage="1" printArea="1" view="pageBreakPreview" topLeftCell="A19">
      <selection activeCell="E27" sqref="E27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2"/>
    </customSheetView>
  </customSheetViews>
  <mergeCells count="4">
    <mergeCell ref="A2:J2"/>
    <mergeCell ref="E5:F5"/>
    <mergeCell ref="H5:I5"/>
    <mergeCell ref="G24:G26"/>
  </mergeCells>
  <pageMargins left="0.70866141732283472" right="0.70866141732283472" top="0.74803149606299213" bottom="0.74803149606299213" header="0.31496062992125984" footer="0.31496062992125984"/>
  <pageSetup paperSize="8" scale="49" orientation="landscape" errors="dash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cp:lastPrinted>2022-06-03T12:22:08Z</cp:lastPrinted>
  <dcterms:created xsi:type="dcterms:W3CDTF">2016-02-09T08:26:29Z</dcterms:created>
  <dcterms:modified xsi:type="dcterms:W3CDTF">2022-06-07T06:52:54Z</dcterms:modified>
</cp:coreProperties>
</file>