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2\ОТКРЫТЫЙ БЮДЖЕТ\2 квартал 2022\"/>
    </mc:Choice>
  </mc:AlternateContent>
  <bookViews>
    <workbookView xWindow="16170" yWindow="-60" windowWidth="12675" windowHeight="12885"/>
  </bookViews>
  <sheets>
    <sheet name="ГП" sheetId="1" r:id="rId1"/>
  </sheets>
  <definedNames>
    <definedName name="_GoBack" localSheetId="0">ГП!#REF!</definedName>
    <definedName name="_xlnm._FilterDatabase" localSheetId="0" hidden="1">ГП!$C$9:$C$34</definedName>
    <definedName name="APPT" localSheetId="0">ГП!#REF!</definedName>
    <definedName name="FIO" localSheetId="0">ГП!#REF!</definedName>
    <definedName name="SIGN" localSheetId="0">ГП!#REF!</definedName>
    <definedName name="_xlnm.Print_Titles" localSheetId="0">ГП!$3:$5</definedName>
    <definedName name="_xlnm.Print_Area" localSheetId="0">ГП!$A$1:$G$45</definedName>
  </definedNames>
  <calcPr calcId="152511"/>
</workbook>
</file>

<file path=xl/calcChain.xml><?xml version="1.0" encoding="utf-8"?>
<calcChain xmlns="http://schemas.openxmlformats.org/spreadsheetml/2006/main">
  <c r="C8" i="1" l="1"/>
  <c r="C45" i="1"/>
  <c r="B8" i="1" l="1"/>
  <c r="D43" i="1"/>
  <c r="G43" i="1"/>
  <c r="D42" i="1"/>
  <c r="G30" i="1" l="1"/>
  <c r="G31" i="1"/>
  <c r="G32" i="1"/>
  <c r="G33" i="1"/>
  <c r="G34" i="1"/>
  <c r="G35" i="1"/>
  <c r="G36" i="1"/>
  <c r="G37" i="1"/>
  <c r="G38" i="1"/>
  <c r="G39" i="1"/>
  <c r="G40" i="1"/>
  <c r="G41" i="1"/>
  <c r="G42" i="1"/>
  <c r="B6" i="1" l="1"/>
  <c r="D39" i="1"/>
  <c r="C6" i="1" l="1"/>
  <c r="G6" i="1" s="1"/>
  <c r="G8" i="1" l="1"/>
  <c r="D41" i="1"/>
  <c r="D40" i="1"/>
  <c r="D38" i="1"/>
  <c r="D10" i="1" l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G15" i="1"/>
  <c r="G16" i="1"/>
  <c r="E16" i="1"/>
  <c r="D17" i="1"/>
  <c r="E17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D23" i="1"/>
  <c r="E23" i="1"/>
  <c r="F23" i="1"/>
  <c r="G23" i="1"/>
  <c r="G24" i="1"/>
  <c r="E24" i="1"/>
  <c r="G25" i="1"/>
  <c r="E25" i="1"/>
  <c r="G26" i="1"/>
  <c r="E26" i="1"/>
  <c r="G27" i="1"/>
  <c r="E27" i="1"/>
  <c r="G28" i="1"/>
  <c r="E28" i="1"/>
  <c r="G29" i="1"/>
  <c r="E29" i="1"/>
  <c r="E30" i="1"/>
  <c r="E31" i="1"/>
  <c r="F31" i="1"/>
  <c r="D32" i="1"/>
  <c r="E32" i="1"/>
  <c r="F32" i="1"/>
  <c r="D33" i="1"/>
  <c r="E33" i="1"/>
  <c r="F33" i="1"/>
  <c r="D34" i="1"/>
  <c r="E34" i="1"/>
  <c r="F34" i="1"/>
  <c r="D35" i="1"/>
  <c r="D36" i="1"/>
  <c r="D37" i="1"/>
  <c r="D31" i="1" l="1"/>
  <c r="D30" i="1"/>
  <c r="D29" i="1"/>
  <c r="D28" i="1"/>
  <c r="D27" i="1"/>
  <c r="D26" i="1"/>
  <c r="D25" i="1"/>
  <c r="D24" i="1"/>
  <c r="D16" i="1"/>
  <c r="G22" i="1"/>
  <c r="F8" i="1" l="1"/>
  <c r="E8" i="1"/>
  <c r="D8" i="1" l="1"/>
  <c r="G45" i="1" l="1"/>
</calcChain>
</file>

<file path=xl/sharedStrings.xml><?xml version="1.0" encoding="utf-8"?>
<sst xmlns="http://schemas.openxmlformats.org/spreadsheetml/2006/main" count="49" uniqueCount="49">
  <si>
    <t xml:space="preserve">Наименование </t>
  </si>
  <si>
    <t>Всего</t>
  </si>
  <si>
    <t>в том числе</t>
  </si>
  <si>
    <t>средства федерального бюджета, фондов</t>
  </si>
  <si>
    <t>средства бюджета 
Республики 
Татарстан</t>
  </si>
  <si>
    <t>% исполнения</t>
  </si>
  <si>
    <t>Отклонение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</si>
  <si>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</si>
  <si>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</si>
  <si>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</si>
  <si>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</si>
  <si>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</si>
  <si>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</si>
  <si>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</si>
  <si>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</si>
  <si>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</si>
  <si>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</si>
  <si>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</si>
  <si>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</si>
  <si>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</si>
  <si>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</si>
  <si>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</si>
  <si>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</si>
  <si>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</si>
  <si>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</si>
  <si>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</si>
  <si>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</si>
  <si>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</si>
  <si>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</si>
  <si>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</si>
  <si>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</si>
  <si>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</si>
  <si>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</si>
  <si>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</si>
  <si>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</si>
  <si>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</si>
  <si>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</si>
  <si>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"Развитие рынка газомоторного топлива в Республике Татарстан"</t>
  </si>
  <si>
    <t>Государственная программа Республики Татарстан "Строительство автомобильных газонаполнительных компрессорных станций на территории Республики Татарстан"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</si>
  <si>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</si>
  <si>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</si>
  <si>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</si>
  <si>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</si>
  <si>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Государственная программа "Развитие обрабатывающих отраслей промышленности Республики Татарстан"</t>
  </si>
  <si>
    <t>Государственная программа Республики Татарстан "Цифровой Татарстан"</t>
  </si>
  <si>
    <t>Сведения об исполнении бюджета Республики Татарстан за первое полугодие 2022 года
по расходам в разрезе государственных программ и непрограммных направлений деятельности
в сравнении с запланированными значениями</t>
  </si>
  <si>
    <t>Исполнение 
за первое полугодие
2022 года</t>
  </si>
  <si>
    <t>Государственная программа "Развитие зарядной инфраструктуры для электрического автомобильного транспорта в Респблике Татарстан"</t>
  </si>
  <si>
    <t xml:space="preserve">План на 2022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</si>
</sst>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1" applyFont="1" applyFill="1"/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3" fillId="2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right"/>
    </xf>
    <xf numFmtId="165" fontId="2" fillId="2" borderId="1" xfId="1" applyNumberFormat="1" applyFont="1" applyFill="1" applyBorder="1"/>
    <xf numFmtId="49" fontId="4" fillId="0" borderId="1" xfId="1" applyNumberFormat="1" applyFont="1" applyFill="1" applyBorder="1" applyAlignment="1">
      <alignment horizontal="left" wrapText="1"/>
    </xf>
    <xf numFmtId="165" fontId="2" fillId="2" borderId="1" xfId="1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justify" vertical="top" wrapText="1"/>
    </xf>
    <xf numFmtId="165" fontId="3" fillId="0" borderId="1" xfId="0" applyNumberFormat="1" applyFont="1" applyFill="1" applyBorder="1" applyAlignment="1">
      <alignment horizontal="right" vertical="center" wrapText="1"/>
    </xf>
    <xf numFmtId="165" fontId="3" fillId="2" borderId="1" xfId="1" applyNumberFormat="1" applyFont="1" applyFill="1" applyBorder="1" applyAlignment="1">
      <alignment horizontal="right" vertical="top" wrapText="1"/>
    </xf>
    <xf numFmtId="0" fontId="3" fillId="0" borderId="1" xfId="1" applyFont="1" applyFill="1" applyBorder="1"/>
    <xf numFmtId="165" fontId="4" fillId="0" borderId="1" xfId="1" applyNumberFormat="1" applyFont="1" applyFill="1" applyBorder="1" applyAlignment="1">
      <alignment horizontal="right"/>
    </xf>
    <xf numFmtId="165" fontId="4" fillId="2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justify" vertical="top" wrapText="1"/>
    </xf>
    <xf numFmtId="165" fontId="4" fillId="0" borderId="1" xfId="0" applyNumberFormat="1" applyFont="1" applyFill="1" applyBorder="1" applyAlignment="1">
      <alignment horizontal="right" vertical="center" wrapText="1"/>
    </xf>
    <xf numFmtId="0" fontId="4" fillId="0" borderId="0" xfId="1" applyFont="1" applyFill="1"/>
    <xf numFmtId="49" fontId="7" fillId="0" borderId="1" xfId="1" applyNumberFormat="1" applyFont="1" applyFill="1" applyBorder="1" applyAlignment="1">
      <alignment horizontal="left" vertical="center" wrapText="1"/>
    </xf>
    <xf numFmtId="0" fontId="3" fillId="0" borderId="0" xfId="1" applyFont="1" applyFill="1" applyBorder="1"/>
    <xf numFmtId="165" fontId="3" fillId="0" borderId="0" xfId="1" applyNumberFormat="1" applyFont="1" applyFill="1"/>
    <xf numFmtId="0" fontId="2" fillId="0" borderId="0" xfId="1" applyFont="1" applyFill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1:H45"/>
  <sheetViews>
    <sheetView showGridLines="0" tabSelected="1" view="pageBreakPreview" topLeftCell="A31" zoomScale="80" zoomScaleNormal="70" zoomScaleSheetLayoutView="80" workbookViewId="0">
      <selection activeCell="C46" sqref="C46"/>
    </sheetView>
  </sheetViews>
  <sheetFormatPr defaultColWidth="8.85546875" defaultRowHeight="18.75" x14ac:dyDescent="0.3"/>
  <cols>
    <col min="1" max="1" width="86.7109375" style="1" customWidth="1"/>
    <col min="2" max="2" width="32.7109375" style="1" customWidth="1"/>
    <col min="3" max="3" width="25.42578125" style="1" customWidth="1"/>
    <col min="4" max="4" width="16.42578125" style="1" hidden="1" customWidth="1"/>
    <col min="5" max="5" width="24.140625" style="1" hidden="1" customWidth="1"/>
    <col min="6" max="6" width="23.140625" style="1" hidden="1" customWidth="1"/>
    <col min="7" max="7" width="20" style="1" customWidth="1"/>
    <col min="8" max="8" width="23.7109375" style="1" customWidth="1"/>
    <col min="9" max="11" width="8.85546875" style="1"/>
    <col min="12" max="12" width="8.85546875" style="1" customWidth="1"/>
    <col min="13" max="16384" width="8.85546875" style="1"/>
  </cols>
  <sheetData>
    <row r="1" spans="1:8" ht="88.5" customHeight="1" x14ac:dyDescent="0.3">
      <c r="A1" s="25" t="s">
        <v>45</v>
      </c>
      <c r="B1" s="25"/>
      <c r="C1" s="25"/>
      <c r="D1" s="25"/>
      <c r="E1" s="25"/>
      <c r="F1" s="25"/>
      <c r="G1" s="25"/>
    </row>
    <row r="2" spans="1:8" x14ac:dyDescent="0.3">
      <c r="B2" s="2"/>
      <c r="D2" s="3"/>
      <c r="E2" s="3"/>
      <c r="F2" s="3"/>
      <c r="G2" s="5" t="s">
        <v>7</v>
      </c>
    </row>
    <row r="3" spans="1:8" ht="18.75" customHeight="1" x14ac:dyDescent="0.3">
      <c r="A3" s="26" t="s">
        <v>0</v>
      </c>
      <c r="B3" s="26" t="s">
        <v>48</v>
      </c>
      <c r="C3" s="26" t="s">
        <v>46</v>
      </c>
      <c r="D3" s="27" t="s">
        <v>6</v>
      </c>
      <c r="E3" s="27"/>
      <c r="F3" s="27"/>
      <c r="G3" s="26" t="s">
        <v>5</v>
      </c>
    </row>
    <row r="4" spans="1:8" x14ac:dyDescent="0.3">
      <c r="A4" s="26"/>
      <c r="B4" s="26"/>
      <c r="C4" s="26"/>
      <c r="D4" s="27" t="s">
        <v>1</v>
      </c>
      <c r="E4" s="27" t="s">
        <v>2</v>
      </c>
      <c r="F4" s="27"/>
      <c r="G4" s="26"/>
    </row>
    <row r="5" spans="1:8" ht="18.75" customHeight="1" x14ac:dyDescent="0.3">
      <c r="A5" s="26"/>
      <c r="B5" s="26"/>
      <c r="C5" s="26"/>
      <c r="D5" s="27"/>
      <c r="E5" s="6" t="s">
        <v>4</v>
      </c>
      <c r="F5" s="6" t="s">
        <v>3</v>
      </c>
      <c r="G5" s="26"/>
    </row>
    <row r="6" spans="1:8" x14ac:dyDescent="0.3">
      <c r="A6" s="7" t="s">
        <v>8</v>
      </c>
      <c r="B6" s="8">
        <f>B8+B45</f>
        <v>392301175.6000002</v>
      </c>
      <c r="C6" s="8">
        <f>C8+C45</f>
        <v>165811162.60000005</v>
      </c>
      <c r="D6" s="9"/>
      <c r="E6" s="9"/>
      <c r="F6" s="9"/>
      <c r="G6" s="8">
        <f>C6*100/B6</f>
        <v>42.266292561168655</v>
      </c>
    </row>
    <row r="7" spans="1:8" x14ac:dyDescent="0.3">
      <c r="A7" s="22" t="s">
        <v>39</v>
      </c>
      <c r="B7" s="8"/>
      <c r="C7" s="8"/>
      <c r="D7" s="9"/>
      <c r="E7" s="9"/>
      <c r="F7" s="9"/>
      <c r="G7" s="8"/>
    </row>
    <row r="8" spans="1:8" ht="19.5" x14ac:dyDescent="0.35">
      <c r="A8" s="10" t="s">
        <v>40</v>
      </c>
      <c r="B8" s="17">
        <f>SUM(B10:B43)</f>
        <v>345833962.6000002</v>
      </c>
      <c r="C8" s="17">
        <f>SUM(C10:C43)</f>
        <v>154209678.20000005</v>
      </c>
      <c r="D8" s="18">
        <f>SUM(D10:D34)</f>
        <v>-184374503.40000001</v>
      </c>
      <c r="E8" s="18" t="e">
        <f>SUM(E10:E34)</f>
        <v>#REF!</v>
      </c>
      <c r="F8" s="18" t="e">
        <f>SUM(F10:F34)</f>
        <v>#REF!</v>
      </c>
      <c r="G8" s="17">
        <f>C8*100/B8</f>
        <v>44.590669187214161</v>
      </c>
      <c r="H8" s="24"/>
    </row>
    <row r="9" spans="1:8" x14ac:dyDescent="0.3">
      <c r="A9" s="12"/>
      <c r="B9" s="8"/>
      <c r="C9" s="8"/>
      <c r="D9" s="11"/>
      <c r="E9" s="11"/>
      <c r="F9" s="11"/>
      <c r="G9" s="8"/>
    </row>
    <row r="10" spans="1:8" s="4" customFormat="1" ht="37.5" x14ac:dyDescent="0.25">
      <c r="A10" s="13" t="s">
        <v>9</v>
      </c>
      <c r="B10" s="14">
        <v>50362687.799999997</v>
      </c>
      <c r="C10" s="14">
        <v>26473035.800000001</v>
      </c>
      <c r="D10" s="15">
        <f t="shared" ref="D10:D43" si="0">C10-B10</f>
        <v>-23889651.999999996</v>
      </c>
      <c r="E10" s="15" t="e">
        <f>#REF!-#REF!</f>
        <v>#REF!</v>
      </c>
      <c r="F10" s="15" t="e">
        <f>#REF!-#REF!</f>
        <v>#REF!</v>
      </c>
      <c r="G10" s="14">
        <f t="shared" ref="G10:G45" si="1">C10*100/B10</f>
        <v>52.564779515202922</v>
      </c>
    </row>
    <row r="11" spans="1:8" s="4" customFormat="1" ht="37.5" x14ac:dyDescent="0.25">
      <c r="A11" s="13" t="s">
        <v>10</v>
      </c>
      <c r="B11" s="14">
        <v>75208521.5</v>
      </c>
      <c r="C11" s="14">
        <v>44404646.399999999</v>
      </c>
      <c r="D11" s="15">
        <f t="shared" si="0"/>
        <v>-30803875.100000001</v>
      </c>
      <c r="E11" s="15" t="e">
        <f>#REF!-#REF!</f>
        <v>#REF!</v>
      </c>
      <c r="F11" s="15" t="e">
        <f>#REF!-#REF!</f>
        <v>#REF!</v>
      </c>
      <c r="G11" s="14">
        <f t="shared" si="1"/>
        <v>59.042041399524123</v>
      </c>
    </row>
    <row r="12" spans="1:8" s="4" customFormat="1" ht="37.5" x14ac:dyDescent="0.25">
      <c r="A12" s="13" t="s">
        <v>11</v>
      </c>
      <c r="B12" s="14">
        <v>38294443</v>
      </c>
      <c r="C12" s="14">
        <v>16501616.6</v>
      </c>
      <c r="D12" s="15">
        <f t="shared" si="0"/>
        <v>-21792826.399999999</v>
      </c>
      <c r="E12" s="15" t="e">
        <f>#REF!-#REF!</f>
        <v>#REF!</v>
      </c>
      <c r="F12" s="15" t="e">
        <f>#REF!-#REF!</f>
        <v>#REF!</v>
      </c>
      <c r="G12" s="14">
        <f t="shared" si="1"/>
        <v>43.091413028255822</v>
      </c>
    </row>
    <row r="13" spans="1:8" s="4" customFormat="1" ht="57.75" customHeight="1" x14ac:dyDescent="0.25">
      <c r="A13" s="13" t="s">
        <v>12</v>
      </c>
      <c r="B13" s="14">
        <v>13123669.5</v>
      </c>
      <c r="C13" s="14">
        <v>2798139.4</v>
      </c>
      <c r="D13" s="15">
        <f t="shared" si="0"/>
        <v>-10325530.1</v>
      </c>
      <c r="E13" s="15" t="e">
        <f>#REF!-#REF!</f>
        <v>#REF!</v>
      </c>
      <c r="F13" s="15" t="e">
        <f>#REF!-#REF!</f>
        <v>#REF!</v>
      </c>
      <c r="G13" s="14">
        <f t="shared" si="1"/>
        <v>21.321318705869572</v>
      </c>
    </row>
    <row r="14" spans="1:8" s="4" customFormat="1" ht="37.5" x14ac:dyDescent="0.25">
      <c r="A14" s="13" t="s">
        <v>13</v>
      </c>
      <c r="B14" s="14">
        <v>3498542.4</v>
      </c>
      <c r="C14" s="14">
        <v>1266845.8999999999</v>
      </c>
      <c r="D14" s="15">
        <f t="shared" si="0"/>
        <v>-2231696.5</v>
      </c>
      <c r="E14" s="15" t="e">
        <f>#REF!-#REF!</f>
        <v>#REF!</v>
      </c>
      <c r="F14" s="15" t="e">
        <f>#REF!-#REF!</f>
        <v>#REF!</v>
      </c>
      <c r="G14" s="14">
        <f t="shared" si="1"/>
        <v>36.210677338082277</v>
      </c>
    </row>
    <row r="15" spans="1:8" s="4" customFormat="1" ht="39.75" customHeight="1" x14ac:dyDescent="0.25">
      <c r="A15" s="13" t="s">
        <v>14</v>
      </c>
      <c r="B15" s="14">
        <v>2833900.5</v>
      </c>
      <c r="C15" s="14">
        <v>1533282.3</v>
      </c>
      <c r="D15" s="15">
        <f t="shared" si="0"/>
        <v>-1300618.2</v>
      </c>
      <c r="E15" s="15" t="e">
        <f>#REF!-#REF!</f>
        <v>#REF!</v>
      </c>
      <c r="F15" s="15"/>
      <c r="G15" s="14">
        <f t="shared" si="1"/>
        <v>54.105015331342791</v>
      </c>
    </row>
    <row r="16" spans="1:8" s="4" customFormat="1" ht="60" customHeight="1" x14ac:dyDescent="0.25">
      <c r="A16" s="13" t="s">
        <v>15</v>
      </c>
      <c r="B16" s="14">
        <v>1570908.8</v>
      </c>
      <c r="C16" s="14">
        <v>640094.19999999995</v>
      </c>
      <c r="D16" s="15">
        <f t="shared" si="0"/>
        <v>-930814.60000000009</v>
      </c>
      <c r="E16" s="15" t="e">
        <f>#REF!-#REF!</f>
        <v>#REF!</v>
      </c>
      <c r="F16" s="15"/>
      <c r="G16" s="14">
        <f t="shared" si="1"/>
        <v>40.746744814211993</v>
      </c>
    </row>
    <row r="17" spans="1:7" s="4" customFormat="1" ht="23.25" customHeight="1" x14ac:dyDescent="0.25">
      <c r="A17" s="13" t="s">
        <v>16</v>
      </c>
      <c r="B17" s="14">
        <v>10574132.1</v>
      </c>
      <c r="C17" s="14">
        <v>4823341.3</v>
      </c>
      <c r="D17" s="15">
        <f t="shared" si="0"/>
        <v>-5750790.7999999998</v>
      </c>
      <c r="E17" s="15" t="e">
        <f>#REF!-#REF!</f>
        <v>#REF!</v>
      </c>
      <c r="F17" s="15" t="e">
        <f>#REF!-#REF!</f>
        <v>#REF!</v>
      </c>
      <c r="G17" s="14">
        <f t="shared" si="1"/>
        <v>45.614536062018743</v>
      </c>
    </row>
    <row r="18" spans="1:7" s="4" customFormat="1" ht="36.75" customHeight="1" x14ac:dyDescent="0.25">
      <c r="A18" s="13" t="s">
        <v>17</v>
      </c>
      <c r="B18" s="14">
        <v>4734726.9000000004</v>
      </c>
      <c r="C18" s="14">
        <v>715744</v>
      </c>
      <c r="D18" s="15">
        <f t="shared" si="0"/>
        <v>-4018982.9000000004</v>
      </c>
      <c r="E18" s="15" t="e">
        <f>#REF!-#REF!</f>
        <v>#REF!</v>
      </c>
      <c r="F18" s="15" t="e">
        <f>#REF!-#REF!</f>
        <v>#REF!</v>
      </c>
      <c r="G18" s="14">
        <f t="shared" si="1"/>
        <v>15.116901462679927</v>
      </c>
    </row>
    <row r="19" spans="1:7" s="4" customFormat="1" ht="37.5" x14ac:dyDescent="0.25">
      <c r="A19" s="13" t="s">
        <v>18</v>
      </c>
      <c r="B19" s="14">
        <v>21648774.399999999</v>
      </c>
      <c r="C19" s="14">
        <v>3528777.4</v>
      </c>
      <c r="D19" s="15">
        <f t="shared" si="0"/>
        <v>-18119997</v>
      </c>
      <c r="E19" s="15" t="e">
        <f>#REF!-#REF!</f>
        <v>#REF!</v>
      </c>
      <c r="F19" s="15" t="e">
        <f>#REF!-#REF!</f>
        <v>#REF!</v>
      </c>
      <c r="G19" s="14">
        <f t="shared" si="1"/>
        <v>16.30012551657428</v>
      </c>
    </row>
    <row r="20" spans="1:7" s="4" customFormat="1" ht="29.25" customHeight="1" x14ac:dyDescent="0.25">
      <c r="A20" s="4" t="s">
        <v>44</v>
      </c>
      <c r="B20" s="14">
        <v>5509859.5</v>
      </c>
      <c r="C20" s="14">
        <v>1968121.1</v>
      </c>
      <c r="D20" s="15">
        <f t="shared" si="0"/>
        <v>-3541738.4</v>
      </c>
      <c r="E20" s="15" t="e">
        <f>#REF!-#REF!</f>
        <v>#REF!</v>
      </c>
      <c r="F20" s="15" t="e">
        <f>#REF!-#REF!</f>
        <v>#REF!</v>
      </c>
      <c r="G20" s="14">
        <f t="shared" si="1"/>
        <v>35.719987052301427</v>
      </c>
    </row>
    <row r="21" spans="1:7" s="4" customFormat="1" ht="37.5" x14ac:dyDescent="0.25">
      <c r="A21" s="13" t="s">
        <v>19</v>
      </c>
      <c r="B21" s="14">
        <v>62971052.600000001</v>
      </c>
      <c r="C21" s="14">
        <v>22287135</v>
      </c>
      <c r="D21" s="15">
        <f t="shared" si="0"/>
        <v>-40683917.600000001</v>
      </c>
      <c r="E21" s="15" t="e">
        <f>#REF!-#REF!</f>
        <v>#REF!</v>
      </c>
      <c r="F21" s="15" t="e">
        <f>#REF!-#REF!</f>
        <v>#REF!</v>
      </c>
      <c r="G21" s="14">
        <f t="shared" si="1"/>
        <v>35.392667074458274</v>
      </c>
    </row>
    <row r="22" spans="1:7" s="4" customFormat="1" ht="56.25" x14ac:dyDescent="0.25">
      <c r="A22" s="13" t="s">
        <v>20</v>
      </c>
      <c r="B22" s="14">
        <v>15175293</v>
      </c>
      <c r="C22" s="14">
        <v>6757839.2000000002</v>
      </c>
      <c r="D22" s="15">
        <f t="shared" si="0"/>
        <v>-8417453.8000000007</v>
      </c>
      <c r="E22" s="15" t="e">
        <f>#REF!-#REF!</f>
        <v>#REF!</v>
      </c>
      <c r="F22" s="15" t="e">
        <f>#REF!-#REF!</f>
        <v>#REF!</v>
      </c>
      <c r="G22" s="14">
        <f t="shared" si="1"/>
        <v>44.531853190577607</v>
      </c>
    </row>
    <row r="23" spans="1:7" s="4" customFormat="1" ht="37.5" x14ac:dyDescent="0.25">
      <c r="A23" s="13" t="s">
        <v>21</v>
      </c>
      <c r="B23" s="14">
        <v>1215384.7</v>
      </c>
      <c r="C23" s="14">
        <v>512729.8</v>
      </c>
      <c r="D23" s="15">
        <f t="shared" si="0"/>
        <v>-702654.89999999991</v>
      </c>
      <c r="E23" s="15" t="e">
        <f>#REF!-#REF!</f>
        <v>#REF!</v>
      </c>
      <c r="F23" s="15" t="e">
        <f>#REF!-#REF!</f>
        <v>#REF!</v>
      </c>
      <c r="G23" s="14">
        <f t="shared" si="1"/>
        <v>42.186626176880459</v>
      </c>
    </row>
    <row r="24" spans="1:7" s="4" customFormat="1" ht="37.5" x14ac:dyDescent="0.25">
      <c r="A24" s="13" t="s">
        <v>22</v>
      </c>
      <c r="B24" s="14">
        <v>2551703.5</v>
      </c>
      <c r="C24" s="14">
        <v>163085.6</v>
      </c>
      <c r="D24" s="15">
        <f t="shared" si="0"/>
        <v>-2388617.9</v>
      </c>
      <c r="E24" s="15" t="e">
        <f>#REF!-#REF!</f>
        <v>#REF!</v>
      </c>
      <c r="F24" s="15"/>
      <c r="G24" s="14">
        <f t="shared" si="1"/>
        <v>6.3912441237784874</v>
      </c>
    </row>
    <row r="25" spans="1:7" s="4" customFormat="1" ht="37.5" x14ac:dyDescent="0.25">
      <c r="A25" s="13" t="s">
        <v>23</v>
      </c>
      <c r="B25" s="14">
        <v>21806060.300000001</v>
      </c>
      <c r="C25" s="14">
        <v>13709168.4</v>
      </c>
      <c r="D25" s="15">
        <f t="shared" si="0"/>
        <v>-8096891.9000000004</v>
      </c>
      <c r="E25" s="15" t="e">
        <f>#REF!-#REF!</f>
        <v>#REF!</v>
      </c>
      <c r="F25" s="15"/>
      <c r="G25" s="14">
        <f t="shared" si="1"/>
        <v>62.868616391013099</v>
      </c>
    </row>
    <row r="26" spans="1:7" s="4" customFormat="1" ht="57" customHeight="1" x14ac:dyDescent="0.25">
      <c r="A26" s="13" t="s">
        <v>24</v>
      </c>
      <c r="B26" s="14">
        <v>35585</v>
      </c>
      <c r="C26" s="14">
        <v>16542.5</v>
      </c>
      <c r="D26" s="15">
        <f t="shared" si="0"/>
        <v>-19042.5</v>
      </c>
      <c r="E26" s="15" t="e">
        <f>#REF!-#REF!</f>
        <v>#REF!</v>
      </c>
      <c r="F26" s="15"/>
      <c r="G26" s="14">
        <f t="shared" si="1"/>
        <v>46.487283967964032</v>
      </c>
    </row>
    <row r="27" spans="1:7" s="4" customFormat="1" ht="37.5" x14ac:dyDescent="0.25">
      <c r="A27" s="13" t="s">
        <v>25</v>
      </c>
      <c r="B27" s="14">
        <v>64012.3</v>
      </c>
      <c r="C27" s="14">
        <v>17726.3</v>
      </c>
      <c r="D27" s="15">
        <f t="shared" si="0"/>
        <v>-46286</v>
      </c>
      <c r="E27" s="15" t="e">
        <f>#REF!-#REF!</f>
        <v>#REF!</v>
      </c>
      <c r="F27" s="15"/>
      <c r="G27" s="14">
        <f t="shared" si="1"/>
        <v>27.692021689581534</v>
      </c>
    </row>
    <row r="28" spans="1:7" s="4" customFormat="1" ht="37.5" x14ac:dyDescent="0.25">
      <c r="A28" s="13" t="s">
        <v>26</v>
      </c>
      <c r="B28" s="14">
        <v>106935.6</v>
      </c>
      <c r="C28" s="14">
        <v>34205.4</v>
      </c>
      <c r="D28" s="15">
        <f t="shared" si="0"/>
        <v>-72730.200000000012</v>
      </c>
      <c r="E28" s="15" t="e">
        <f>#REF!-#REF!</f>
        <v>#REF!</v>
      </c>
      <c r="F28" s="15"/>
      <c r="G28" s="14">
        <f t="shared" si="1"/>
        <v>31.986915489322545</v>
      </c>
    </row>
    <row r="29" spans="1:7" s="4" customFormat="1" ht="56.25" x14ac:dyDescent="0.25">
      <c r="A29" s="13" t="s">
        <v>27</v>
      </c>
      <c r="B29" s="14">
        <v>121910</v>
      </c>
      <c r="C29" s="14">
        <v>46418.9</v>
      </c>
      <c r="D29" s="15">
        <f t="shared" si="0"/>
        <v>-75491.100000000006</v>
      </c>
      <c r="E29" s="15" t="e">
        <f>#REF!-#REF!</f>
        <v>#REF!</v>
      </c>
      <c r="F29" s="15"/>
      <c r="G29" s="14">
        <f t="shared" si="1"/>
        <v>38.076367812320562</v>
      </c>
    </row>
    <row r="30" spans="1:7" s="4" customFormat="1" ht="37.5" x14ac:dyDescent="0.25">
      <c r="A30" s="13" t="s">
        <v>37</v>
      </c>
      <c r="B30" s="14">
        <v>134270</v>
      </c>
      <c r="C30" s="14">
        <v>12949.1</v>
      </c>
      <c r="D30" s="15">
        <f t="shared" si="0"/>
        <v>-121320.9</v>
      </c>
      <c r="E30" s="15" t="e">
        <f>#REF!-#REF!</f>
        <v>#REF!</v>
      </c>
      <c r="F30" s="15"/>
      <c r="G30" s="14">
        <f t="shared" si="1"/>
        <v>9.6440753705220832</v>
      </c>
    </row>
    <row r="31" spans="1:7" s="4" customFormat="1" ht="21" customHeight="1" x14ac:dyDescent="0.25">
      <c r="A31" s="13" t="s">
        <v>28</v>
      </c>
      <c r="B31" s="14">
        <v>726005.7</v>
      </c>
      <c r="C31" s="14">
        <v>304315.3</v>
      </c>
      <c r="D31" s="15">
        <f t="shared" si="0"/>
        <v>-421690.39999999997</v>
      </c>
      <c r="E31" s="15" t="e">
        <f>#REF!-#REF!</f>
        <v>#REF!</v>
      </c>
      <c r="F31" s="15" t="e">
        <f>#REF!-#REF!</f>
        <v>#REF!</v>
      </c>
      <c r="G31" s="14">
        <f t="shared" si="1"/>
        <v>41.916378893443955</v>
      </c>
    </row>
    <row r="32" spans="1:7" s="4" customFormat="1" ht="38.25" customHeight="1" x14ac:dyDescent="0.25">
      <c r="A32" s="13" t="s">
        <v>42</v>
      </c>
      <c r="B32" s="14">
        <v>8807.2999999999993</v>
      </c>
      <c r="C32" s="14">
        <v>8807.2999999999993</v>
      </c>
      <c r="D32" s="15">
        <f t="shared" si="0"/>
        <v>0</v>
      </c>
      <c r="E32" s="15" t="e">
        <f>#REF!-#REF!</f>
        <v>#REF!</v>
      </c>
      <c r="F32" s="15" t="e">
        <f>#REF!-#REF!</f>
        <v>#REF!</v>
      </c>
      <c r="G32" s="14">
        <f t="shared" si="1"/>
        <v>100</v>
      </c>
    </row>
    <row r="33" spans="1:7" s="4" customFormat="1" ht="37.5" x14ac:dyDescent="0.25">
      <c r="A33" s="13" t="s">
        <v>29</v>
      </c>
      <c r="B33" s="14">
        <v>651747</v>
      </c>
      <c r="C33" s="14">
        <v>35751.5</v>
      </c>
      <c r="D33" s="15">
        <f t="shared" si="0"/>
        <v>-615995.5</v>
      </c>
      <c r="E33" s="15" t="e">
        <f>#REF!-#REF!</f>
        <v>#REF!</v>
      </c>
      <c r="F33" s="15" t="e">
        <f>#REF!-#REF!</f>
        <v>#REF!</v>
      </c>
      <c r="G33" s="14">
        <f t="shared" si="1"/>
        <v>5.4854874667624092</v>
      </c>
    </row>
    <row r="34" spans="1:7" s="4" customFormat="1" ht="37.5" x14ac:dyDescent="0.25">
      <c r="A34" s="13" t="s">
        <v>30</v>
      </c>
      <c r="B34" s="14">
        <v>8837.1</v>
      </c>
      <c r="C34" s="14">
        <v>2948.4</v>
      </c>
      <c r="D34" s="15">
        <f t="shared" si="0"/>
        <v>-5888.7000000000007</v>
      </c>
      <c r="E34" s="15" t="e">
        <f>#REF!-#REF!</f>
        <v>#REF!</v>
      </c>
      <c r="F34" s="15" t="e">
        <f>#REF!-#REF!</f>
        <v>#REF!</v>
      </c>
      <c r="G34" s="14">
        <f t="shared" si="1"/>
        <v>33.363886342804761</v>
      </c>
    </row>
    <row r="35" spans="1:7" ht="37.5" x14ac:dyDescent="0.3">
      <c r="A35" s="13" t="s">
        <v>31</v>
      </c>
      <c r="B35" s="14">
        <v>100000</v>
      </c>
      <c r="C35" s="14">
        <v>41666.699999999997</v>
      </c>
      <c r="D35" s="15">
        <f t="shared" si="0"/>
        <v>-58333.3</v>
      </c>
      <c r="E35" s="15"/>
      <c r="F35" s="15"/>
      <c r="G35" s="14">
        <f t="shared" si="1"/>
        <v>41.666699999999999</v>
      </c>
    </row>
    <row r="36" spans="1:7" ht="37.5" x14ac:dyDescent="0.3">
      <c r="A36" s="13" t="s">
        <v>32</v>
      </c>
      <c r="B36" s="14">
        <v>286411.3</v>
      </c>
      <c r="C36" s="14">
        <v>117389</v>
      </c>
      <c r="D36" s="15">
        <f t="shared" si="0"/>
        <v>-169022.3</v>
      </c>
      <c r="E36" s="15"/>
      <c r="F36" s="15"/>
      <c r="G36" s="14">
        <f t="shared" si="1"/>
        <v>40.986162207985508</v>
      </c>
    </row>
    <row r="37" spans="1:7" ht="56.25" x14ac:dyDescent="0.3">
      <c r="A37" s="13" t="s">
        <v>33</v>
      </c>
      <c r="B37" s="14">
        <v>1125</v>
      </c>
      <c r="C37" s="14">
        <v>195.5</v>
      </c>
      <c r="D37" s="15">
        <f t="shared" si="0"/>
        <v>-929.5</v>
      </c>
      <c r="E37" s="15"/>
      <c r="F37" s="15"/>
      <c r="G37" s="14">
        <f t="shared" si="1"/>
        <v>17.377777777777776</v>
      </c>
    </row>
    <row r="38" spans="1:7" ht="37.5" x14ac:dyDescent="0.3">
      <c r="A38" s="13" t="s">
        <v>34</v>
      </c>
      <c r="B38" s="14">
        <v>2795335.1</v>
      </c>
      <c r="C38" s="14">
        <v>886483.3</v>
      </c>
      <c r="D38" s="16">
        <f t="shared" si="0"/>
        <v>-1908851.8</v>
      </c>
      <c r="E38" s="16"/>
      <c r="F38" s="16"/>
      <c r="G38" s="14">
        <f t="shared" si="1"/>
        <v>31.71295276906157</v>
      </c>
    </row>
    <row r="39" spans="1:7" ht="56.25" x14ac:dyDescent="0.3">
      <c r="A39" s="13" t="s">
        <v>38</v>
      </c>
      <c r="B39" s="14">
        <v>252000</v>
      </c>
      <c r="C39" s="14"/>
      <c r="D39" s="16">
        <f t="shared" si="0"/>
        <v>-252000</v>
      </c>
      <c r="E39" s="16"/>
      <c r="F39" s="16"/>
      <c r="G39" s="14">
        <f t="shared" si="1"/>
        <v>0</v>
      </c>
    </row>
    <row r="40" spans="1:7" ht="37.5" x14ac:dyDescent="0.3">
      <c r="A40" s="13" t="s">
        <v>35</v>
      </c>
      <c r="B40" s="14">
        <v>5116242.3</v>
      </c>
      <c r="C40" s="14">
        <v>2435095.7999999998</v>
      </c>
      <c r="D40" s="16">
        <f t="shared" si="0"/>
        <v>-2681146.5</v>
      </c>
      <c r="E40" s="16"/>
      <c r="F40" s="16"/>
      <c r="G40" s="14">
        <f t="shared" si="1"/>
        <v>47.595396332187001</v>
      </c>
    </row>
    <row r="41" spans="1:7" ht="37.5" x14ac:dyDescent="0.3">
      <c r="A41" s="13" t="s">
        <v>36</v>
      </c>
      <c r="B41" s="14">
        <v>3705579.1</v>
      </c>
      <c r="C41" s="14">
        <v>1963560.6</v>
      </c>
      <c r="D41" s="16">
        <f t="shared" si="0"/>
        <v>-1742018.5</v>
      </c>
      <c r="E41" s="16"/>
      <c r="F41" s="16"/>
      <c r="G41" s="14">
        <f t="shared" si="1"/>
        <v>52.989304694642733</v>
      </c>
    </row>
    <row r="42" spans="1:7" ht="37.5" x14ac:dyDescent="0.3">
      <c r="A42" s="13" t="s">
        <v>43</v>
      </c>
      <c r="B42" s="14">
        <v>377299.3</v>
      </c>
      <c r="C42" s="14">
        <v>202020.2</v>
      </c>
      <c r="D42" s="23">
        <f t="shared" si="0"/>
        <v>-175279.09999999998</v>
      </c>
      <c r="E42" s="23"/>
      <c r="F42" s="23"/>
      <c r="G42" s="14">
        <f t="shared" si="1"/>
        <v>53.543751605158029</v>
      </c>
    </row>
    <row r="43" spans="1:7" ht="37.5" x14ac:dyDescent="0.3">
      <c r="A43" s="13" t="s">
        <v>47</v>
      </c>
      <c r="B43" s="14">
        <v>262200</v>
      </c>
      <c r="C43" s="14"/>
      <c r="D43" s="23">
        <f t="shared" si="0"/>
        <v>-262200</v>
      </c>
      <c r="E43" s="23"/>
      <c r="F43" s="23"/>
      <c r="G43" s="14">
        <f t="shared" si="1"/>
        <v>0</v>
      </c>
    </row>
    <row r="44" spans="1:7" x14ac:dyDescent="0.3">
      <c r="A44" s="13"/>
      <c r="B44" s="14"/>
      <c r="C44" s="14"/>
      <c r="D44" s="23"/>
      <c r="E44" s="23"/>
      <c r="F44" s="23"/>
      <c r="G44" s="14"/>
    </row>
    <row r="45" spans="1:7" ht="24.75" customHeight="1" x14ac:dyDescent="0.35">
      <c r="A45" s="19" t="s">
        <v>41</v>
      </c>
      <c r="B45" s="20">
        <v>46467213</v>
      </c>
      <c r="C45" s="20">
        <f>636333.4+10965151</f>
        <v>11601484.4</v>
      </c>
      <c r="D45" s="21"/>
      <c r="E45" s="21"/>
      <c r="F45" s="21"/>
      <c r="G45" s="20">
        <f t="shared" si="1"/>
        <v>24.967032991627882</v>
      </c>
    </row>
  </sheetData>
  <autoFilter ref="C9:C34"/>
  <mergeCells count="8">
    <mergeCell ref="A1:G1"/>
    <mergeCell ref="C3:C5"/>
    <mergeCell ref="G3:G5"/>
    <mergeCell ref="A3:A5"/>
    <mergeCell ref="D3:F3"/>
    <mergeCell ref="D4:D5"/>
    <mergeCell ref="E4:F4"/>
    <mergeCell ref="B3:B5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2022-05-26T13:31:30Z</cp:lastPrinted>
  <dcterms:created xsi:type="dcterms:W3CDTF">2016-07-20T06:48:49Z</dcterms:created>
  <dcterms:modified xsi:type="dcterms:W3CDTF">2022-08-12T06:50:25Z</dcterms:modified>
</cp:coreProperties>
</file>