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3\ОТКРЫТЫЙ БЮДЖЕТ\по проекту бюджета на 2023 - 2025 годы\"/>
    </mc:Choice>
  </mc:AlternateContent>
  <bookViews>
    <workbookView xWindow="195" yWindow="345" windowWidth="18615" windowHeight="11220"/>
  </bookViews>
  <sheets>
    <sheet name="Расходы" sheetId="2" r:id="rId1"/>
  </sheets>
  <definedNames>
    <definedName name="_xlnm._FilterDatabase" localSheetId="0" hidden="1">Расходы!$A$3:$E$86</definedName>
    <definedName name="_xlnm.Print_Titles" localSheetId="0">Расходы!$3:$4</definedName>
    <definedName name="_xlnm.Print_Area" localSheetId="0">Расходы!$A$1:$G$87</definedName>
  </definedNames>
  <calcPr calcId="152511" concurrentCalc="0" concurrentManualCount="1"/>
</workbook>
</file>

<file path=xl/calcChain.xml><?xml version="1.0" encoding="utf-8"?>
<calcChain xmlns="http://schemas.openxmlformats.org/spreadsheetml/2006/main">
  <c r="D16" i="2" l="1"/>
  <c r="D83" i="2"/>
  <c r="E83" i="2"/>
  <c r="F83" i="2"/>
  <c r="G83" i="2"/>
  <c r="C83" i="2"/>
  <c r="C20" i="2"/>
  <c r="D20" i="2"/>
  <c r="F20" i="2"/>
  <c r="G20" i="2"/>
  <c r="E20" i="2"/>
  <c r="D39" i="2"/>
  <c r="E39" i="2"/>
  <c r="F39" i="2"/>
  <c r="G39" i="2"/>
  <c r="C39" i="2"/>
  <c r="D81" i="2"/>
  <c r="E81" i="2"/>
  <c r="F81" i="2"/>
  <c r="G81" i="2"/>
  <c r="C81" i="2"/>
  <c r="D52" i="2"/>
  <c r="E52" i="2"/>
  <c r="F52" i="2"/>
  <c r="G52" i="2"/>
  <c r="C52" i="2"/>
  <c r="D77" i="2"/>
  <c r="D72" i="2"/>
  <c r="D66" i="2"/>
  <c r="D57" i="2"/>
  <c r="D43" i="2"/>
  <c r="D34" i="2"/>
  <c r="D24" i="2"/>
  <c r="D17" i="2"/>
  <c r="D6" i="2"/>
  <c r="G77" i="2"/>
  <c r="F77" i="2"/>
  <c r="E77" i="2"/>
  <c r="C77" i="2"/>
  <c r="G72" i="2"/>
  <c r="F72" i="2"/>
  <c r="E72" i="2"/>
  <c r="C72" i="2"/>
  <c r="G66" i="2"/>
  <c r="F66" i="2"/>
  <c r="E66" i="2"/>
  <c r="C66" i="2"/>
  <c r="G57" i="2"/>
  <c r="F57" i="2"/>
  <c r="E57" i="2"/>
  <c r="C57" i="2"/>
  <c r="G43" i="2"/>
  <c r="F43" i="2"/>
  <c r="E43" i="2"/>
  <c r="C43" i="2"/>
  <c r="G34" i="2"/>
  <c r="F34" i="2"/>
  <c r="E34" i="2"/>
  <c r="C34" i="2"/>
  <c r="G24" i="2"/>
  <c r="F24" i="2"/>
  <c r="E24" i="2"/>
  <c r="C24" i="2"/>
  <c r="G17" i="2"/>
  <c r="F17" i="2"/>
  <c r="E17" i="2"/>
  <c r="C17" i="2"/>
  <c r="G6" i="2"/>
  <c r="F6" i="2"/>
  <c r="E6" i="2"/>
  <c r="C6" i="2"/>
  <c r="F5" i="2"/>
  <c r="E5" i="2"/>
  <c r="G5" i="2"/>
  <c r="D5" i="2"/>
  <c r="C5" i="2"/>
</calcChain>
</file>

<file path=xl/sharedStrings.xml><?xml version="1.0" encoding="utf-8"?>
<sst xmlns="http://schemas.openxmlformats.org/spreadsheetml/2006/main" count="173" uniqueCount="173">
  <si>
    <t>тыс.рублей</t>
  </si>
  <si>
    <t>Наименование</t>
  </si>
  <si>
    <t>Раздел / 
Подраздел</t>
  </si>
  <si>
    <t>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</si>
  <si>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</si>
  <si>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</si>
  <si>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</si>
  <si>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</si>
  <si>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</si>
  <si>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</si>
  <si>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</si>
  <si>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</si>
  <si>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</si>
  <si>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</si>
  <si>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</si>
  <si>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</si>
  <si>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</si>
  <si>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</si>
  <si>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Фундаментальные исследования</t>
  </si>
  <si>
    <t>0110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</si>
  <si>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</si>
  <si>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</si>
  <si>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</si>
  <si>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</si>
  <si>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</si>
  <si>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</si>
  <si>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</si>
  <si>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</si>
  <si>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</si>
  <si>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</si>
  <si>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</si>
  <si>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</si>
  <si>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0309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</si>
  <si>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</si>
  <si>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</si>
  <si>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</si>
  <si>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</si>
  <si>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</si>
  <si>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</si>
  <si>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</si>
  <si>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</si>
  <si>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</si>
  <si>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</si>
  <si>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</si>
  <si>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</si>
  <si>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</si>
  <si>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</si>
  <si>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</si>
  <si>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</si>
  <si>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</si>
  <si>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</si>
  <si>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</si>
  <si>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</si>
  <si>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</si>
  <si>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</si>
  <si>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</si>
  <si>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</si>
  <si>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</si>
  <si>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</si>
  <si>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</si>
  <si>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</si>
  <si>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</si>
  <si>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</si>
  <si>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</si>
  <si>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</si>
  <si>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</si>
  <si>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</si>
  <si>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</si>
  <si>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</si>
  <si>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</si>
  <si>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</si>
  <si>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</si>
  <si>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</si>
  <si>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</si>
  <si>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</si>
  <si>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</si>
  <si>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</si>
  <si>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</si>
  <si>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</si>
  <si>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</si>
  <si>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</si>
  <si>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0706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</si>
  <si>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</si>
  <si>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</si>
  <si>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</si>
  <si>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</si>
  <si>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</si>
  <si>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</si>
  <si>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</si>
  <si>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</si>
  <si>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</si>
  <si>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</si>
  <si>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</si>
  <si>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</si>
  <si>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</si>
  <si>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</si>
  <si>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</si>
  <si>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</si>
  <si>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</si>
  <si>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</si>
  <si>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</si>
  <si>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Заготовка, переработка, хранение и обеспечение безопасности донорской крови и ее компонентов</t>
  </si>
  <si>
    <t>0906</t>
  </si>
  <si>
    <t>Санитарно-эпидемиологическое благополучие</t>
  </si>
  <si>
    <t>0907</t>
  </si>
  <si>
    <t>Прикладные научные исследования в области здравоохранения</t>
  </si>
  <si>
    <t>0908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</si>
  <si>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</si>
  <si>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</si>
  <si>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</si>
  <si>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</si>
  <si>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</si>
  <si>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</si>
  <si>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</si>
  <si>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</si>
  <si>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</si>
  <si>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</si>
  <si>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</si>
  <si>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</si>
  <si>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</si>
  <si>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</si>
  <si>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</si>
  <si>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</si>
  <si>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</si>
  <si>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</si>
  <si>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</si>
  <si>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</si>
  <si>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</si>
  <si>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</si>
  <si>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</si>
  <si>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</si>
  <si>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</si>
  <si>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</si>
  <si>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</si>
  <si>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</si>
  <si>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</si>
  <si>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</si>
  <si>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</si>
  <si>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1300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</si>
  <si>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</si>
  <si>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</si>
  <si>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</si>
  <si>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 субъектов Российской Федерации и муниципальных образований</t>
  </si>
  <si>
    <t>1401</t>
  </si>
  <si>
    <t>Прочие межбюджетные трансферты общего характера</t>
  </si>
  <si>
    <t>1403</t>
  </si>
  <si>
    <t>0905</t>
  </si>
  <si>
    <t>Санаторно-оздоровительная помощь</t>
  </si>
  <si>
    <t>Прогноз</t>
  </si>
  <si>
    <t>Резервные фонды</t>
  </si>
  <si>
    <t>0111</t>
  </si>
  <si>
    <t>0703</t>
  </si>
  <si>
    <t>Дополнительное образование детей</t>
  </si>
  <si>
    <t>Условно утвержденные расходы</t>
  </si>
  <si>
    <t>Другие вопросы в области охраны окружающей среды</t>
  </si>
  <si>
    <t>Высшее образование</t>
  </si>
  <si>
    <t xml:space="preserve">Молодежная политика </t>
  </si>
  <si>
    <t>Социальное обслуживание населения</t>
  </si>
  <si>
    <t>0803</t>
  </si>
  <si>
    <t>Прикладные научные исследования в области культуры, кинематографии</t>
  </si>
  <si>
    <t>0602</t>
  </si>
  <si>
    <t>Сбор, удаление отходов и очистка сточных вод</t>
  </si>
  <si>
    <t>2023 год</t>
  </si>
  <si>
    <t>2024 год</t>
  </si>
  <si>
    <t>Обслуживание государственного (муниципального) долга</t>
  </si>
  <si>
    <t>Обслуживание государственного (муниципального) внутреннего  долга</t>
  </si>
  <si>
    <t>Иные дотации</t>
  </si>
  <si>
    <t>Фактическое исполнение за 2021 год</t>
  </si>
  <si>
    <t>2025 год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</si>
  <si>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</si>
  <si>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</si>
  <si>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
о расходах бюджета Республики Татарстан по разделам и подразделам классификации расходов 
на 2023 год и на плановый период 2024 и 2025 годов 
в сравнении с ожидаемым исполнением за 2022 год и отчетом за 2021 год</t>
  </si>
  <si>
    <t xml:space="preserve">Ожидаемое исполнение 
за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</si>
</sst>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justify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view="pageBreakPreview" zoomScaleNormal="100" zoomScaleSheetLayoutView="100" workbookViewId="0">
      <pane ySplit="4" topLeftCell="A5" activePane="bottomLeft" state="frozen"/>
      <selection pane="bottomLeft" activeCell="D17" sqref="D17"/>
    </sheetView>
  </sheetViews>
  <sheetFormatPr defaultRowHeight="15.75" x14ac:dyDescent="0.25"/>
  <cols>
    <col min="1" max="1" width="43.140625" style="1" customWidth="1"/>
    <col min="2" max="2" width="13.140625" style="2" customWidth="1"/>
    <col min="3" max="3" width="16.42578125" style="1" customWidth="1"/>
    <col min="4" max="4" width="19" style="1" customWidth="1"/>
    <col min="5" max="7" width="16.42578125" style="1" customWidth="1"/>
    <col min="8" max="8" width="26.5703125" style="1" customWidth="1"/>
    <col min="9" max="16384" width="9.140625" style="1"/>
  </cols>
  <sheetData>
    <row r="1" spans="1:8" ht="72.75" customHeight="1" x14ac:dyDescent="0.25">
      <c r="A1" s="19" t="s">
        <v>171</v>
      </c>
      <c r="B1" s="19"/>
      <c r="C1" s="19"/>
      <c r="D1" s="19"/>
      <c r="E1" s="19"/>
      <c r="F1" s="19"/>
      <c r="G1" s="19"/>
    </row>
    <row r="2" spans="1:8" x14ac:dyDescent="0.25">
      <c r="D2" s="3"/>
      <c r="G2" s="3" t="s">
        <v>0</v>
      </c>
    </row>
    <row r="3" spans="1:8" ht="19.5" customHeight="1" x14ac:dyDescent="0.25">
      <c r="A3" s="20" t="s">
        <v>1</v>
      </c>
      <c r="B3" s="20" t="s">
        <v>2</v>
      </c>
      <c r="C3" s="20" t="s">
        <v>167</v>
      </c>
      <c r="D3" s="25" t="s">
        <v>172</v>
      </c>
      <c r="E3" s="22" t="s">
        <v>148</v>
      </c>
      <c r="F3" s="23"/>
      <c r="G3" s="24"/>
    </row>
    <row r="4" spans="1:8" ht="27.75" customHeight="1" x14ac:dyDescent="0.25">
      <c r="A4" s="21"/>
      <c r="B4" s="21"/>
      <c r="C4" s="21"/>
      <c r="D4" s="26"/>
      <c r="E4" s="4" t="s">
        <v>162</v>
      </c>
      <c r="F4" s="4" t="s">
        <v>163</v>
      </c>
      <c r="G4" s="4" t="s">
        <v>168</v>
      </c>
    </row>
    <row r="5" spans="1:8" x14ac:dyDescent="0.25">
      <c r="A5" s="5" t="s">
        <v>3</v>
      </c>
      <c r="B5" s="4"/>
      <c r="C5" s="13">
        <f>C6+C17+C20+C24+C34+C39+C43+C52+C57+C66+C72+C77+C81+C83</f>
        <v>343592641</v>
      </c>
      <c r="D5" s="13">
        <f>D6+D17+D20+D24+D34+D39+D43+D52+D57+D66+D72+D77+D81+D83</f>
        <v>415219914.89999998</v>
      </c>
      <c r="E5" s="13">
        <f>E6+E17+E20+E24+E34+E39+E43+E52+E57+E66+E72+E77+E81+E83</f>
        <v>361002265.09999996</v>
      </c>
      <c r="F5" s="13">
        <f>F6+F17+F20+F24+F34+F39+F43+F52+F57+F66+F72+F77+F81+F83+F87</f>
        <v>380705582.30000007</v>
      </c>
      <c r="G5" s="13">
        <f>G6+G17+G20+G24+G34+G39+G43+G52+G57+G66+G72+G77+G81+G83+G87</f>
        <v>378762015.00000006</v>
      </c>
      <c r="H5" s="18"/>
    </row>
    <row r="6" spans="1:8" x14ac:dyDescent="0.25">
      <c r="A6" s="6" t="s">
        <v>4</v>
      </c>
      <c r="B6" s="7" t="s">
        <v>5</v>
      </c>
      <c r="C6" s="14">
        <f>C7+C8+C9+C10+C11+C12+C13+C15+C16+C14</f>
        <v>12112702.800000001</v>
      </c>
      <c r="D6" s="14">
        <f>D7+D8+D9+D10+D11+D12+D13+D15+D16+D14</f>
        <v>30303092.700000003</v>
      </c>
      <c r="E6" s="14">
        <f t="shared" ref="E6:G6" si="0">E7+E8+E9+E10+E11+E12+E13+E15+E16+E14</f>
        <v>36002617.799999997</v>
      </c>
      <c r="F6" s="14">
        <f t="shared" si="0"/>
        <v>37695245.299999997</v>
      </c>
      <c r="G6" s="14">
        <f t="shared" si="0"/>
        <v>39978521.5</v>
      </c>
    </row>
    <row r="7" spans="1:8" ht="63" x14ac:dyDescent="0.25">
      <c r="A7" s="8" t="s">
        <v>6</v>
      </c>
      <c r="B7" s="4" t="s">
        <v>7</v>
      </c>
      <c r="C7" s="15">
        <v>495232.5</v>
      </c>
      <c r="D7" s="15">
        <v>442809.2</v>
      </c>
      <c r="E7" s="15">
        <v>358172.1</v>
      </c>
      <c r="F7" s="15">
        <v>361097.1</v>
      </c>
      <c r="G7" s="15">
        <v>372731.3</v>
      </c>
    </row>
    <row r="8" spans="1:8" ht="78.75" x14ac:dyDescent="0.25">
      <c r="A8" s="8" t="s">
        <v>8</v>
      </c>
      <c r="B8" s="4" t="s">
        <v>9</v>
      </c>
      <c r="C8" s="15">
        <v>387716.6</v>
      </c>
      <c r="D8" s="15">
        <v>360795.8</v>
      </c>
      <c r="E8" s="15">
        <v>333903.09999999998</v>
      </c>
      <c r="F8" s="15">
        <v>336846.7</v>
      </c>
      <c r="G8" s="15">
        <v>345604.3</v>
      </c>
    </row>
    <row r="9" spans="1:8" ht="84.75" customHeight="1" x14ac:dyDescent="0.25">
      <c r="A9" s="8" t="s">
        <v>10</v>
      </c>
      <c r="B9" s="4" t="s">
        <v>11</v>
      </c>
      <c r="C9" s="15">
        <v>326056.09999999998</v>
      </c>
      <c r="D9" s="15">
        <v>279868.7</v>
      </c>
      <c r="E9" s="15">
        <v>228073.1</v>
      </c>
      <c r="F9" s="15">
        <v>229936.5</v>
      </c>
      <c r="G9" s="15">
        <v>237387.1</v>
      </c>
    </row>
    <row r="10" spans="1:8" x14ac:dyDescent="0.25">
      <c r="A10" s="8" t="s">
        <v>12</v>
      </c>
      <c r="B10" s="4" t="s">
        <v>13</v>
      </c>
      <c r="C10" s="15">
        <v>613962.69999999995</v>
      </c>
      <c r="D10" s="15">
        <v>757945.3</v>
      </c>
      <c r="E10" s="15">
        <v>614437.6</v>
      </c>
      <c r="F10" s="15">
        <v>621579.5</v>
      </c>
      <c r="G10" s="15">
        <v>583461.30000000005</v>
      </c>
    </row>
    <row r="11" spans="1:8" ht="63" x14ac:dyDescent="0.25">
      <c r="A11" s="8" t="s">
        <v>14</v>
      </c>
      <c r="B11" s="4" t="s">
        <v>15</v>
      </c>
      <c r="C11" s="15">
        <v>1061425.5</v>
      </c>
      <c r="D11" s="15">
        <v>1020290.5</v>
      </c>
      <c r="E11" s="15">
        <v>916878.7</v>
      </c>
      <c r="F11" s="15">
        <v>926142</v>
      </c>
      <c r="G11" s="15">
        <v>957085</v>
      </c>
    </row>
    <row r="12" spans="1:8" ht="31.5" x14ac:dyDescent="0.25">
      <c r="A12" s="8" t="s">
        <v>16</v>
      </c>
      <c r="B12" s="4" t="s">
        <v>17</v>
      </c>
      <c r="C12" s="15">
        <v>73925.399999999994</v>
      </c>
      <c r="D12" s="15">
        <v>68952</v>
      </c>
      <c r="E12" s="15">
        <v>62591</v>
      </c>
      <c r="F12" s="15">
        <v>63152.800000000003</v>
      </c>
      <c r="G12" s="15">
        <v>65310.9</v>
      </c>
    </row>
    <row r="13" spans="1:8" x14ac:dyDescent="0.25">
      <c r="A13" s="8" t="s">
        <v>18</v>
      </c>
      <c r="B13" s="4" t="s">
        <v>19</v>
      </c>
      <c r="C13" s="15">
        <v>398633.7</v>
      </c>
      <c r="D13" s="15">
        <v>712870.6</v>
      </c>
      <c r="E13" s="15">
        <v>660235.19999999995</v>
      </c>
      <c r="F13" s="15">
        <v>723213.2</v>
      </c>
      <c r="G13" s="15">
        <v>794664.7</v>
      </c>
    </row>
    <row r="14" spans="1:8" x14ac:dyDescent="0.25">
      <c r="A14" s="8" t="s">
        <v>149</v>
      </c>
      <c r="B14" s="4" t="s">
        <v>150</v>
      </c>
      <c r="C14" s="15"/>
      <c r="D14" s="15">
        <v>6288404.9000000004</v>
      </c>
      <c r="E14" s="15">
        <v>6671300</v>
      </c>
      <c r="F14" s="15">
        <v>6938200</v>
      </c>
      <c r="G14" s="15">
        <v>7215700</v>
      </c>
    </row>
    <row r="15" spans="1:8" ht="31.5" x14ac:dyDescent="0.25">
      <c r="A15" s="8" t="s">
        <v>20</v>
      </c>
      <c r="B15" s="4" t="s">
        <v>21</v>
      </c>
      <c r="C15" s="15">
        <v>103819.5</v>
      </c>
      <c r="D15" s="15">
        <v>96194.7</v>
      </c>
      <c r="E15" s="15">
        <v>72141.600000000006</v>
      </c>
      <c r="F15" s="15">
        <v>72961.3</v>
      </c>
      <c r="G15" s="15">
        <v>75265.2</v>
      </c>
    </row>
    <row r="16" spans="1:8" x14ac:dyDescent="0.25">
      <c r="A16" s="8" t="s">
        <v>22</v>
      </c>
      <c r="B16" s="4" t="s">
        <v>23</v>
      </c>
      <c r="C16" s="15">
        <v>8651930.8000000007</v>
      </c>
      <c r="D16" s="15">
        <f>19840462.7+434498.3</f>
        <v>20274961</v>
      </c>
      <c r="E16" s="15">
        <v>26084885.399999999</v>
      </c>
      <c r="F16" s="15">
        <v>27422116.199999999</v>
      </c>
      <c r="G16" s="15">
        <v>29331311.699999999</v>
      </c>
    </row>
    <row r="17" spans="1:7" x14ac:dyDescent="0.25">
      <c r="A17" s="6" t="s">
        <v>24</v>
      </c>
      <c r="B17" s="7" t="s">
        <v>25</v>
      </c>
      <c r="C17" s="14">
        <f>C18+C19</f>
        <v>132024.70000000001</v>
      </c>
      <c r="D17" s="14">
        <f>D18+D19</f>
        <v>176459.8</v>
      </c>
      <c r="E17" s="14">
        <f t="shared" ref="E17:G17" si="1">E18+E19</f>
        <v>167837.59999999998</v>
      </c>
      <c r="F17" s="14">
        <f t="shared" si="1"/>
        <v>174359.2</v>
      </c>
      <c r="G17" s="14">
        <f t="shared" si="1"/>
        <v>180532.9</v>
      </c>
    </row>
    <row r="18" spans="1:7" ht="31.5" x14ac:dyDescent="0.25">
      <c r="A18" s="8" t="s">
        <v>26</v>
      </c>
      <c r="B18" s="4" t="s">
        <v>27</v>
      </c>
      <c r="C18" s="15">
        <v>101803.1</v>
      </c>
      <c r="D18" s="15">
        <v>111848.1</v>
      </c>
      <c r="E18" s="15">
        <v>129517.9</v>
      </c>
      <c r="F18" s="15">
        <v>135619.70000000001</v>
      </c>
      <c r="G18" s="15">
        <v>140608.9</v>
      </c>
    </row>
    <row r="19" spans="1:7" x14ac:dyDescent="0.25">
      <c r="A19" s="8" t="s">
        <v>28</v>
      </c>
      <c r="B19" s="4" t="s">
        <v>29</v>
      </c>
      <c r="C19" s="15">
        <v>30221.599999999999</v>
      </c>
      <c r="D19" s="15">
        <v>64611.7</v>
      </c>
      <c r="E19" s="15">
        <v>38319.699999999997</v>
      </c>
      <c r="F19" s="15">
        <v>38739.5</v>
      </c>
      <c r="G19" s="15">
        <v>39924</v>
      </c>
    </row>
    <row r="20" spans="1:7" ht="31.5" x14ac:dyDescent="0.25">
      <c r="A20" s="6" t="s">
        <v>30</v>
      </c>
      <c r="B20" s="7" t="s">
        <v>31</v>
      </c>
      <c r="C20" s="14">
        <f t="shared" ref="C20:D20" si="2">C21+C22+C23</f>
        <v>1628067.2</v>
      </c>
      <c r="D20" s="14">
        <f t="shared" si="2"/>
        <v>1843251.4</v>
      </c>
      <c r="E20" s="14">
        <f>E21+E22+E23</f>
        <v>1668481.6</v>
      </c>
      <c r="F20" s="14">
        <f t="shared" ref="F20:G20" si="3">F21+F22+F23</f>
        <v>1679242.4000000001</v>
      </c>
      <c r="G20" s="14">
        <f t="shared" si="3"/>
        <v>1718749.3</v>
      </c>
    </row>
    <row r="21" spans="1:7" x14ac:dyDescent="0.25">
      <c r="A21" s="8" t="s">
        <v>169</v>
      </c>
      <c r="B21" s="4" t="s">
        <v>32</v>
      </c>
      <c r="C21" s="15">
        <v>5601.2</v>
      </c>
      <c r="D21" s="15">
        <v>18160.7</v>
      </c>
      <c r="E21" s="15">
        <v>5994.1</v>
      </c>
      <c r="F21" s="15">
        <v>5994.1</v>
      </c>
      <c r="G21" s="15">
        <v>5994.1</v>
      </c>
    </row>
    <row r="22" spans="1:7" ht="66" customHeight="1" x14ac:dyDescent="0.25">
      <c r="A22" s="8" t="s">
        <v>170</v>
      </c>
      <c r="B22" s="4" t="s">
        <v>33</v>
      </c>
      <c r="C22" s="15">
        <v>1339603.3</v>
      </c>
      <c r="D22" s="15">
        <v>1603150.2</v>
      </c>
      <c r="E22" s="15">
        <v>1526835</v>
      </c>
      <c r="F22" s="15">
        <v>1537595.8</v>
      </c>
      <c r="G22" s="15">
        <v>1577102.7</v>
      </c>
    </row>
    <row r="23" spans="1:7" ht="47.25" x14ac:dyDescent="0.25">
      <c r="A23" s="8" t="s">
        <v>34</v>
      </c>
      <c r="B23" s="4" t="s">
        <v>35</v>
      </c>
      <c r="C23" s="15">
        <v>282862.7</v>
      </c>
      <c r="D23" s="15">
        <v>221940.5</v>
      </c>
      <c r="E23" s="15">
        <v>135652.5</v>
      </c>
      <c r="F23" s="15">
        <v>135652.5</v>
      </c>
      <c r="G23" s="15">
        <v>135652.5</v>
      </c>
    </row>
    <row r="24" spans="1:7" x14ac:dyDescent="0.25">
      <c r="A24" s="6" t="s">
        <v>36</v>
      </c>
      <c r="B24" s="7" t="s">
        <v>37</v>
      </c>
      <c r="C24" s="14">
        <f>C25+C26+C27+C28+C29+C30+C31+C32+C33</f>
        <v>111893037.7</v>
      </c>
      <c r="D24" s="14">
        <f>D25+D26+D27+D28+D29+D30+D31+D32+D33</f>
        <v>118148789.3</v>
      </c>
      <c r="E24" s="14">
        <f t="shared" ref="E24:G24" si="4">E25+E26+E27+E28+E29+E30+E31+E32+E33</f>
        <v>88378472</v>
      </c>
      <c r="F24" s="14">
        <f t="shared" si="4"/>
        <v>85689516.800000012</v>
      </c>
      <c r="G24" s="14">
        <f t="shared" si="4"/>
        <v>64452424.899999991</v>
      </c>
    </row>
    <row r="25" spans="1:7" x14ac:dyDescent="0.25">
      <c r="A25" s="8" t="s">
        <v>38</v>
      </c>
      <c r="B25" s="4" t="s">
        <v>39</v>
      </c>
      <c r="C25" s="15">
        <v>766249.6</v>
      </c>
      <c r="D25" s="15">
        <v>1878014.5</v>
      </c>
      <c r="E25" s="15">
        <v>2093025.6</v>
      </c>
      <c r="F25" s="15">
        <v>879854.4</v>
      </c>
      <c r="G25" s="15">
        <v>899079</v>
      </c>
    </row>
    <row r="26" spans="1:7" ht="31.5" x14ac:dyDescent="0.25">
      <c r="A26" s="8" t="s">
        <v>40</v>
      </c>
      <c r="B26" s="4" t="s">
        <v>41</v>
      </c>
      <c r="C26" s="15">
        <v>88761</v>
      </c>
      <c r="D26" s="15">
        <v>130422.6</v>
      </c>
      <c r="E26" s="15">
        <v>101072.1</v>
      </c>
      <c r="F26" s="15">
        <v>102059.9</v>
      </c>
      <c r="G26" s="15">
        <v>89266.7</v>
      </c>
    </row>
    <row r="27" spans="1:7" x14ac:dyDescent="0.25">
      <c r="A27" s="8" t="s">
        <v>42</v>
      </c>
      <c r="B27" s="4" t="s">
        <v>43</v>
      </c>
      <c r="C27" s="15">
        <v>16986920.600000001</v>
      </c>
      <c r="D27" s="15">
        <v>15287392</v>
      </c>
      <c r="E27" s="15">
        <v>15106497.9</v>
      </c>
      <c r="F27" s="15">
        <v>12591603.4</v>
      </c>
      <c r="G27" s="15">
        <v>11224680.800000001</v>
      </c>
    </row>
    <row r="28" spans="1:7" x14ac:dyDescent="0.25">
      <c r="A28" s="8" t="s">
        <v>44</v>
      </c>
      <c r="B28" s="4" t="s">
        <v>45</v>
      </c>
      <c r="C28" s="15">
        <v>969286</v>
      </c>
      <c r="D28" s="15">
        <v>711012.9</v>
      </c>
      <c r="E28" s="15">
        <v>528771</v>
      </c>
      <c r="F28" s="15">
        <v>217136.3</v>
      </c>
      <c r="G28" s="15">
        <v>230022.8</v>
      </c>
    </row>
    <row r="29" spans="1:7" x14ac:dyDescent="0.25">
      <c r="A29" s="8" t="s">
        <v>46</v>
      </c>
      <c r="B29" s="4" t="s">
        <v>47</v>
      </c>
      <c r="C29" s="15">
        <v>1237937.3</v>
      </c>
      <c r="D29" s="15">
        <v>1298533.3999999999</v>
      </c>
      <c r="E29" s="15">
        <v>607396.6</v>
      </c>
      <c r="F29" s="15">
        <v>648618.80000000005</v>
      </c>
      <c r="G29" s="15">
        <v>676302.9</v>
      </c>
    </row>
    <row r="30" spans="1:7" x14ac:dyDescent="0.25">
      <c r="A30" s="8" t="s">
        <v>48</v>
      </c>
      <c r="B30" s="4" t="s">
        <v>49</v>
      </c>
      <c r="C30" s="15">
        <v>8069796</v>
      </c>
      <c r="D30" s="15">
        <v>1838212.1</v>
      </c>
      <c r="E30" s="15">
        <v>2053058.7</v>
      </c>
      <c r="F30" s="15">
        <v>2053930</v>
      </c>
      <c r="G30" s="15">
        <v>2054573.9</v>
      </c>
    </row>
    <row r="31" spans="1:7" x14ac:dyDescent="0.25">
      <c r="A31" s="8" t="s">
        <v>50</v>
      </c>
      <c r="B31" s="4" t="s">
        <v>51</v>
      </c>
      <c r="C31" s="15">
        <v>53943016.399999999</v>
      </c>
      <c r="D31" s="15">
        <v>62485092.299999997</v>
      </c>
      <c r="E31" s="15">
        <v>44655059.399999999</v>
      </c>
      <c r="F31" s="15">
        <v>46138384.399999999</v>
      </c>
      <c r="G31" s="15">
        <v>26463674.699999999</v>
      </c>
    </row>
    <row r="32" spans="1:7" x14ac:dyDescent="0.25">
      <c r="A32" s="8" t="s">
        <v>52</v>
      </c>
      <c r="B32" s="4" t="s">
        <v>53</v>
      </c>
      <c r="C32" s="15">
        <v>2142016.7999999998</v>
      </c>
      <c r="D32" s="15">
        <v>3076861</v>
      </c>
      <c r="E32" s="15">
        <v>1684540.8</v>
      </c>
      <c r="F32" s="15">
        <v>1929654.2</v>
      </c>
      <c r="G32" s="15">
        <v>1639129.8</v>
      </c>
    </row>
    <row r="33" spans="1:7" ht="31.5" x14ac:dyDescent="0.25">
      <c r="A33" s="8" t="s">
        <v>54</v>
      </c>
      <c r="B33" s="4" t="s">
        <v>55</v>
      </c>
      <c r="C33" s="15">
        <v>27689054</v>
      </c>
      <c r="D33" s="15">
        <v>31443248.5</v>
      </c>
      <c r="E33" s="15">
        <v>21549049.899999999</v>
      </c>
      <c r="F33" s="15">
        <v>21128275.399999999</v>
      </c>
      <c r="G33" s="15">
        <v>21175694.300000001</v>
      </c>
    </row>
    <row r="34" spans="1:7" x14ac:dyDescent="0.25">
      <c r="A34" s="6" t="s">
        <v>56</v>
      </c>
      <c r="B34" s="7" t="s">
        <v>57</v>
      </c>
      <c r="C34" s="14">
        <f>C35+C36+C37+C38</f>
        <v>11219618.800000001</v>
      </c>
      <c r="D34" s="14">
        <f>D35+D36+D37+D38</f>
        <v>37089870.100000001</v>
      </c>
      <c r="E34" s="14">
        <f t="shared" ref="E34:G34" si="5">E35+E36+E37+E38</f>
        <v>16762328.399999999</v>
      </c>
      <c r="F34" s="14">
        <f t="shared" si="5"/>
        <v>16797609.699999999</v>
      </c>
      <c r="G34" s="14">
        <f t="shared" si="5"/>
        <v>16901671.100000001</v>
      </c>
    </row>
    <row r="35" spans="1:7" x14ac:dyDescent="0.25">
      <c r="A35" s="8" t="s">
        <v>58</v>
      </c>
      <c r="B35" s="4" t="s">
        <v>59</v>
      </c>
      <c r="C35" s="15">
        <v>2515336.4</v>
      </c>
      <c r="D35" s="15">
        <v>2144216.1</v>
      </c>
      <c r="E35" s="15">
        <v>1426632.9</v>
      </c>
      <c r="F35" s="15">
        <v>1364275.7</v>
      </c>
      <c r="G35" s="15">
        <v>1364275.7</v>
      </c>
    </row>
    <row r="36" spans="1:7" x14ac:dyDescent="0.25">
      <c r="A36" s="8" t="s">
        <v>60</v>
      </c>
      <c r="B36" s="4" t="s">
        <v>61</v>
      </c>
      <c r="C36" s="15">
        <v>2507929.4</v>
      </c>
      <c r="D36" s="15">
        <v>21061839.899999999</v>
      </c>
      <c r="E36" s="15">
        <v>10971031.5</v>
      </c>
      <c r="F36" s="15">
        <v>11035680</v>
      </c>
      <c r="G36" s="15">
        <v>11135680</v>
      </c>
    </row>
    <row r="37" spans="1:7" x14ac:dyDescent="0.25">
      <c r="A37" s="8" t="s">
        <v>62</v>
      </c>
      <c r="B37" s="4" t="s">
        <v>63</v>
      </c>
      <c r="C37" s="15">
        <v>5705548.7000000002</v>
      </c>
      <c r="D37" s="15">
        <v>13259371.1</v>
      </c>
      <c r="E37" s="15">
        <v>4225034.3</v>
      </c>
      <c r="F37" s="15">
        <v>4256719.9000000004</v>
      </c>
      <c r="G37" s="15">
        <v>4256719.9000000004</v>
      </c>
    </row>
    <row r="38" spans="1:7" ht="31.5" x14ac:dyDescent="0.25">
      <c r="A38" s="8" t="s">
        <v>64</v>
      </c>
      <c r="B38" s="4" t="s">
        <v>65</v>
      </c>
      <c r="C38" s="15">
        <v>490804.3</v>
      </c>
      <c r="D38" s="15">
        <v>624443</v>
      </c>
      <c r="E38" s="15">
        <v>139629.70000000001</v>
      </c>
      <c r="F38" s="15">
        <v>140934.1</v>
      </c>
      <c r="G38" s="15">
        <v>144995.5</v>
      </c>
    </row>
    <row r="39" spans="1:7" x14ac:dyDescent="0.25">
      <c r="A39" s="6" t="s">
        <v>66</v>
      </c>
      <c r="B39" s="7" t="s">
        <v>67</v>
      </c>
      <c r="C39" s="14">
        <f>SUM(C40:C42)</f>
        <v>3485276.9</v>
      </c>
      <c r="D39" s="14">
        <f t="shared" ref="D39:G39" si="6">SUM(D40:D42)</f>
        <v>6718097.5</v>
      </c>
      <c r="E39" s="14">
        <f t="shared" si="6"/>
        <v>2715394.8</v>
      </c>
      <c r="F39" s="14">
        <f t="shared" si="6"/>
        <v>3174990.2</v>
      </c>
      <c r="G39" s="14">
        <f t="shared" si="6"/>
        <v>369606.8</v>
      </c>
    </row>
    <row r="40" spans="1:7" ht="31.5" x14ac:dyDescent="0.25">
      <c r="A40" s="8" t="s">
        <v>161</v>
      </c>
      <c r="B40" s="10" t="s">
        <v>160</v>
      </c>
      <c r="C40" s="15">
        <v>1911326.9</v>
      </c>
      <c r="D40" s="15">
        <v>2789803.5</v>
      </c>
      <c r="E40" s="15"/>
      <c r="F40" s="15"/>
      <c r="G40" s="15"/>
    </row>
    <row r="41" spans="1:7" ht="31.5" x14ac:dyDescent="0.25">
      <c r="A41" s="8" t="s">
        <v>68</v>
      </c>
      <c r="B41" s="4" t="s">
        <v>69</v>
      </c>
      <c r="C41" s="15">
        <v>241281.4</v>
      </c>
      <c r="D41" s="15">
        <v>211240.8</v>
      </c>
      <c r="E41" s="15">
        <v>178958.3</v>
      </c>
      <c r="F41" s="15">
        <v>180718.6</v>
      </c>
      <c r="G41" s="15">
        <v>184316.79999999999</v>
      </c>
    </row>
    <row r="42" spans="1:7" ht="31.5" x14ac:dyDescent="0.25">
      <c r="A42" s="8" t="s">
        <v>154</v>
      </c>
      <c r="B42" s="4" t="s">
        <v>70</v>
      </c>
      <c r="C42" s="15">
        <v>1332668.6000000001</v>
      </c>
      <c r="D42" s="15">
        <v>3717053.2</v>
      </c>
      <c r="E42" s="15">
        <v>2536436.5</v>
      </c>
      <c r="F42" s="15">
        <v>2994271.6</v>
      </c>
      <c r="G42" s="15">
        <v>185290</v>
      </c>
    </row>
    <row r="43" spans="1:7" x14ac:dyDescent="0.25">
      <c r="A43" s="6" t="s">
        <v>71</v>
      </c>
      <c r="B43" s="7" t="s">
        <v>72</v>
      </c>
      <c r="C43" s="14">
        <f>C44+C45+C47+C48+C49+C50+C51+C46</f>
        <v>66254951.5</v>
      </c>
      <c r="D43" s="14">
        <f>D44+D45+D47+D48+D49+D50+D51+D46</f>
        <v>81313055.299999997</v>
      </c>
      <c r="E43" s="14">
        <f t="shared" ref="E43:G43" si="7">E44+E45+E47+E48+E49+E50+E51+E46</f>
        <v>78442313.099999994</v>
      </c>
      <c r="F43" s="14">
        <f t="shared" si="7"/>
        <v>84358315</v>
      </c>
      <c r="G43" s="14">
        <f t="shared" si="7"/>
        <v>88011454</v>
      </c>
    </row>
    <row r="44" spans="1:7" x14ac:dyDescent="0.25">
      <c r="A44" s="8" t="s">
        <v>73</v>
      </c>
      <c r="B44" s="4" t="s">
        <v>74</v>
      </c>
      <c r="C44" s="15">
        <v>5225411.3</v>
      </c>
      <c r="D44" s="15">
        <v>1989262.2</v>
      </c>
      <c r="E44" s="15">
        <v>3253044.7</v>
      </c>
      <c r="F44" s="15">
        <v>3500000</v>
      </c>
      <c r="G44" s="15">
        <v>5500000</v>
      </c>
    </row>
    <row r="45" spans="1:7" x14ac:dyDescent="0.25">
      <c r="A45" s="8" t="s">
        <v>75</v>
      </c>
      <c r="B45" s="4" t="s">
        <v>76</v>
      </c>
      <c r="C45" s="15">
        <v>14265739.6</v>
      </c>
      <c r="D45" s="15">
        <v>22594054.5</v>
      </c>
      <c r="E45" s="15">
        <v>11881253.1</v>
      </c>
      <c r="F45" s="15">
        <v>11784958.699999999</v>
      </c>
      <c r="G45" s="15">
        <v>10354607.4</v>
      </c>
    </row>
    <row r="46" spans="1:7" x14ac:dyDescent="0.25">
      <c r="A46" s="11" t="s">
        <v>152</v>
      </c>
      <c r="B46" s="4" t="s">
        <v>151</v>
      </c>
      <c r="C46" s="15">
        <v>784897.3</v>
      </c>
      <c r="D46" s="15">
        <v>179685.8</v>
      </c>
      <c r="E46" s="15">
        <v>751675.8</v>
      </c>
      <c r="F46" s="15">
        <v>778371.4</v>
      </c>
      <c r="G46" s="15">
        <v>525084.5</v>
      </c>
    </row>
    <row r="47" spans="1:7" x14ac:dyDescent="0.25">
      <c r="A47" s="9" t="s">
        <v>77</v>
      </c>
      <c r="B47" s="4" t="s">
        <v>78</v>
      </c>
      <c r="C47" s="15">
        <v>6553209.5</v>
      </c>
      <c r="D47" s="15">
        <v>8235869.5999999996</v>
      </c>
      <c r="E47" s="15">
        <v>8165351.2000000002</v>
      </c>
      <c r="F47" s="15">
        <v>8912932.6999999993</v>
      </c>
      <c r="G47" s="15">
        <v>9593225.5999999996</v>
      </c>
    </row>
    <row r="48" spans="1:7" ht="47.25" x14ac:dyDescent="0.25">
      <c r="A48" s="8" t="s">
        <v>79</v>
      </c>
      <c r="B48" s="4" t="s">
        <v>80</v>
      </c>
      <c r="C48" s="15">
        <v>405379.2</v>
      </c>
      <c r="D48" s="15">
        <v>467586.4</v>
      </c>
      <c r="E48" s="15">
        <v>461515.5</v>
      </c>
      <c r="F48" s="15">
        <v>504456.1</v>
      </c>
      <c r="G48" s="15">
        <v>542645.6</v>
      </c>
    </row>
    <row r="49" spans="1:7" x14ac:dyDescent="0.25">
      <c r="A49" s="12" t="s">
        <v>155</v>
      </c>
      <c r="B49" s="4" t="s">
        <v>81</v>
      </c>
      <c r="C49" s="15">
        <v>486400.2</v>
      </c>
      <c r="D49" s="15">
        <v>984044.7</v>
      </c>
      <c r="E49" s="15">
        <v>220728.9</v>
      </c>
      <c r="F49" s="15">
        <v>296801.5</v>
      </c>
      <c r="G49" s="15">
        <v>360164.5</v>
      </c>
    </row>
    <row r="50" spans="1:7" x14ac:dyDescent="0.25">
      <c r="A50" s="8" t="s">
        <v>156</v>
      </c>
      <c r="B50" s="4" t="s">
        <v>82</v>
      </c>
      <c r="C50" s="15">
        <v>5514234.7999999998</v>
      </c>
      <c r="D50" s="15">
        <v>4099821.1</v>
      </c>
      <c r="E50" s="15">
        <v>3947998.5</v>
      </c>
      <c r="F50" s="15">
        <v>4083844.8</v>
      </c>
      <c r="G50" s="15">
        <v>3760651.9</v>
      </c>
    </row>
    <row r="51" spans="1:7" x14ac:dyDescent="0.25">
      <c r="A51" s="8" t="s">
        <v>83</v>
      </c>
      <c r="B51" s="4" t="s">
        <v>84</v>
      </c>
      <c r="C51" s="15">
        <v>33019679.600000001</v>
      </c>
      <c r="D51" s="15">
        <v>42762731</v>
      </c>
      <c r="E51" s="15">
        <v>49760745.399999999</v>
      </c>
      <c r="F51" s="15">
        <v>54496949.799999997</v>
      </c>
      <c r="G51" s="15">
        <v>57375074.5</v>
      </c>
    </row>
    <row r="52" spans="1:7" x14ac:dyDescent="0.25">
      <c r="A52" s="6" t="s">
        <v>85</v>
      </c>
      <c r="B52" s="7" t="s">
        <v>86</v>
      </c>
      <c r="C52" s="14">
        <f>C53+C55+C54+C56</f>
        <v>11155875.1</v>
      </c>
      <c r="D52" s="14">
        <f t="shared" ref="D52:G52" si="8">D53+D55+D54+D56</f>
        <v>11761862.499999998</v>
      </c>
      <c r="E52" s="14">
        <f t="shared" si="8"/>
        <v>10548545.699999999</v>
      </c>
      <c r="F52" s="14">
        <f t="shared" si="8"/>
        <v>11319486.1</v>
      </c>
      <c r="G52" s="14">
        <f t="shared" si="8"/>
        <v>12424099.1</v>
      </c>
    </row>
    <row r="53" spans="1:7" x14ac:dyDescent="0.25">
      <c r="A53" s="8" t="s">
        <v>87</v>
      </c>
      <c r="B53" s="4" t="s">
        <v>88</v>
      </c>
      <c r="C53" s="15">
        <v>10974560.699999999</v>
      </c>
      <c r="D53" s="15">
        <v>11504110.699999999</v>
      </c>
      <c r="E53" s="15">
        <v>10304312</v>
      </c>
      <c r="F53" s="15">
        <v>11069902.699999999</v>
      </c>
      <c r="G53" s="15">
        <v>12221348.1</v>
      </c>
    </row>
    <row r="54" spans="1:7" x14ac:dyDescent="0.25">
      <c r="A54" s="8" t="s">
        <v>89</v>
      </c>
      <c r="B54" s="4" t="s">
        <v>90</v>
      </c>
      <c r="C54" s="15">
        <v>58059.3</v>
      </c>
      <c r="D54" s="15">
        <v>60483.6</v>
      </c>
      <c r="E54" s="15">
        <v>65872.100000000006</v>
      </c>
      <c r="F54" s="15">
        <v>72095.399999999994</v>
      </c>
      <c r="G54" s="15">
        <v>77589.100000000006</v>
      </c>
    </row>
    <row r="55" spans="1:7" ht="31.5" hidden="1" x14ac:dyDescent="0.25">
      <c r="A55" s="8" t="s">
        <v>159</v>
      </c>
      <c r="B55" s="10" t="s">
        <v>158</v>
      </c>
      <c r="C55" s="15"/>
      <c r="D55" s="15"/>
      <c r="E55" s="15"/>
      <c r="F55" s="15"/>
      <c r="G55" s="15"/>
    </row>
    <row r="56" spans="1:7" ht="31.5" x14ac:dyDescent="0.25">
      <c r="A56" s="8" t="s">
        <v>91</v>
      </c>
      <c r="B56" s="4" t="s">
        <v>92</v>
      </c>
      <c r="C56" s="15">
        <v>123255.1</v>
      </c>
      <c r="D56" s="15">
        <v>197268.2</v>
      </c>
      <c r="E56" s="15">
        <v>178361.60000000001</v>
      </c>
      <c r="F56" s="15">
        <v>177488</v>
      </c>
      <c r="G56" s="15">
        <v>125161.9</v>
      </c>
    </row>
    <row r="57" spans="1:7" x14ac:dyDescent="0.25">
      <c r="A57" s="6" t="s">
        <v>93</v>
      </c>
      <c r="B57" s="7" t="s">
        <v>94</v>
      </c>
      <c r="C57" s="14">
        <f>C58+C59+C60+C62+C63+C64+C65+C61</f>
        <v>43556137.699999996</v>
      </c>
      <c r="D57" s="14">
        <f>D58+D59+D60+D62+D63+D64+D65+D61</f>
        <v>36590741.900000006</v>
      </c>
      <c r="E57" s="14">
        <f t="shared" ref="E57:G57" si="9">E58+E59+E60+E62+E63+E64+E65+E61</f>
        <v>39189240.900000006</v>
      </c>
      <c r="F57" s="14">
        <f t="shared" si="9"/>
        <v>43070945.900000006</v>
      </c>
      <c r="G57" s="14">
        <f t="shared" si="9"/>
        <v>45009547.699999996</v>
      </c>
    </row>
    <row r="58" spans="1:7" x14ac:dyDescent="0.25">
      <c r="A58" s="8" t="s">
        <v>95</v>
      </c>
      <c r="B58" s="4" t="s">
        <v>96</v>
      </c>
      <c r="C58" s="15">
        <v>13734337.300000001</v>
      </c>
      <c r="D58" s="15">
        <v>12100088.300000001</v>
      </c>
      <c r="E58" s="15">
        <v>12571379.300000001</v>
      </c>
      <c r="F58" s="15">
        <v>15382952.9</v>
      </c>
      <c r="G58" s="15">
        <v>19183097.899999999</v>
      </c>
    </row>
    <row r="59" spans="1:7" x14ac:dyDescent="0.25">
      <c r="A59" s="8" t="s">
        <v>97</v>
      </c>
      <c r="B59" s="4" t="s">
        <v>98</v>
      </c>
      <c r="C59" s="15">
        <v>3122298.4</v>
      </c>
      <c r="D59" s="15">
        <v>3047104.9</v>
      </c>
      <c r="E59" s="15">
        <v>1825091.1</v>
      </c>
      <c r="F59" s="15">
        <v>2198406.2999999998</v>
      </c>
      <c r="G59" s="15">
        <v>2293236.5</v>
      </c>
    </row>
    <row r="60" spans="1:7" x14ac:dyDescent="0.25">
      <c r="A60" s="8" t="s">
        <v>99</v>
      </c>
      <c r="B60" s="4" t="s">
        <v>100</v>
      </c>
      <c r="C60" s="15">
        <v>244380.1</v>
      </c>
      <c r="D60" s="15">
        <v>443991.4</v>
      </c>
      <c r="E60" s="15">
        <v>463898.8</v>
      </c>
      <c r="F60" s="15">
        <v>581365.1</v>
      </c>
      <c r="G60" s="15">
        <v>628230.19999999995</v>
      </c>
    </row>
    <row r="61" spans="1:7" x14ac:dyDescent="0.25">
      <c r="A61" s="8" t="s">
        <v>147</v>
      </c>
      <c r="B61" s="10" t="s">
        <v>146</v>
      </c>
      <c r="C61" s="15">
        <v>5768.4</v>
      </c>
      <c r="D61" s="15">
        <v>25893.1</v>
      </c>
      <c r="E61" s="15">
        <v>36847.699999999997</v>
      </c>
      <c r="F61" s="15">
        <v>49887.8</v>
      </c>
      <c r="G61" s="15">
        <v>64348.4</v>
      </c>
    </row>
    <row r="62" spans="1:7" ht="47.25" x14ac:dyDescent="0.25">
      <c r="A62" s="8" t="s">
        <v>101</v>
      </c>
      <c r="B62" s="4" t="s">
        <v>102</v>
      </c>
      <c r="C62" s="15">
        <v>604634.5</v>
      </c>
      <c r="D62" s="15">
        <v>679825.8</v>
      </c>
      <c r="E62" s="15">
        <v>668933.5</v>
      </c>
      <c r="F62" s="15">
        <v>731216.1</v>
      </c>
      <c r="G62" s="15">
        <v>818927</v>
      </c>
    </row>
    <row r="63" spans="1:7" ht="31.5" x14ac:dyDescent="0.25">
      <c r="A63" s="8" t="s">
        <v>103</v>
      </c>
      <c r="B63" s="4" t="s">
        <v>104</v>
      </c>
      <c r="C63" s="15">
        <v>246846.2</v>
      </c>
      <c r="D63" s="15">
        <v>218122.9</v>
      </c>
      <c r="E63" s="15">
        <v>147918</v>
      </c>
      <c r="F63" s="15">
        <v>153798.6</v>
      </c>
      <c r="G63" s="15">
        <v>159918.39999999999</v>
      </c>
    </row>
    <row r="64" spans="1:7" ht="31.5" x14ac:dyDescent="0.25">
      <c r="A64" s="8" t="s">
        <v>105</v>
      </c>
      <c r="B64" s="4" t="s">
        <v>106</v>
      </c>
      <c r="C64" s="15">
        <v>31106.3</v>
      </c>
      <c r="D64" s="15">
        <v>31195</v>
      </c>
      <c r="E64" s="15">
        <v>39594.699999999997</v>
      </c>
      <c r="F64" s="15">
        <v>39733</v>
      </c>
      <c r="G64" s="15">
        <v>39862</v>
      </c>
    </row>
    <row r="65" spans="1:7" ht="31.5" x14ac:dyDescent="0.25">
      <c r="A65" s="8" t="s">
        <v>107</v>
      </c>
      <c r="B65" s="4" t="s">
        <v>108</v>
      </c>
      <c r="C65" s="15">
        <v>25566766.5</v>
      </c>
      <c r="D65" s="15">
        <v>20044520.5</v>
      </c>
      <c r="E65" s="15">
        <v>23435577.800000001</v>
      </c>
      <c r="F65" s="15">
        <v>23933586.100000001</v>
      </c>
      <c r="G65" s="15">
        <v>21821927.300000001</v>
      </c>
    </row>
    <row r="66" spans="1:7" x14ac:dyDescent="0.25">
      <c r="A66" s="6" t="s">
        <v>109</v>
      </c>
      <c r="B66" s="7" t="s">
        <v>110</v>
      </c>
      <c r="C66" s="14">
        <f>C67+C68+C69+C70+C71</f>
        <v>50519791.199999996</v>
      </c>
      <c r="D66" s="14">
        <f>D67+D68+D69+D70+D71</f>
        <v>59625948.900000006</v>
      </c>
      <c r="E66" s="14">
        <f t="shared" ref="E66:G66" si="10">E67+E68+E69+E70+E71</f>
        <v>57523075.399999999</v>
      </c>
      <c r="F66" s="14">
        <f t="shared" si="10"/>
        <v>60706536.100000009</v>
      </c>
      <c r="G66" s="14">
        <f t="shared" si="10"/>
        <v>64331721.999999993</v>
      </c>
    </row>
    <row r="67" spans="1:7" x14ac:dyDescent="0.25">
      <c r="A67" s="8" t="s">
        <v>111</v>
      </c>
      <c r="B67" s="4" t="s">
        <v>112</v>
      </c>
      <c r="C67" s="15">
        <v>931721.1</v>
      </c>
      <c r="D67" s="15">
        <v>976398.2</v>
      </c>
      <c r="E67" s="15">
        <v>1140971.8</v>
      </c>
      <c r="F67" s="15">
        <v>1178846.5</v>
      </c>
      <c r="G67" s="15">
        <v>1223236.2</v>
      </c>
    </row>
    <row r="68" spans="1:7" x14ac:dyDescent="0.25">
      <c r="A68" s="8" t="s">
        <v>157</v>
      </c>
      <c r="B68" s="4" t="s">
        <v>113</v>
      </c>
      <c r="C68" s="15">
        <v>4784440.5999999996</v>
      </c>
      <c r="D68" s="15">
        <v>6325032</v>
      </c>
      <c r="E68" s="15">
        <v>6563066.9000000004</v>
      </c>
      <c r="F68" s="15">
        <v>7062069.5</v>
      </c>
      <c r="G68" s="15">
        <v>7535158.7000000002</v>
      </c>
    </row>
    <row r="69" spans="1:7" x14ac:dyDescent="0.25">
      <c r="A69" s="8" t="s">
        <v>114</v>
      </c>
      <c r="B69" s="4" t="s">
        <v>115</v>
      </c>
      <c r="C69" s="15">
        <v>28446013.300000001</v>
      </c>
      <c r="D69" s="15">
        <v>33605912.700000003</v>
      </c>
      <c r="E69" s="15">
        <v>33235127.399999999</v>
      </c>
      <c r="F69" s="15">
        <v>35155933.600000001</v>
      </c>
      <c r="G69" s="15">
        <v>36833358.299999997</v>
      </c>
    </row>
    <row r="70" spans="1:7" x14ac:dyDescent="0.25">
      <c r="A70" s="8" t="s">
        <v>116</v>
      </c>
      <c r="B70" s="4" t="s">
        <v>117</v>
      </c>
      <c r="C70" s="15">
        <v>15859621.800000001</v>
      </c>
      <c r="D70" s="15">
        <v>18199796</v>
      </c>
      <c r="E70" s="15">
        <v>16157419.9</v>
      </c>
      <c r="F70" s="15">
        <v>16896041.800000001</v>
      </c>
      <c r="G70" s="15">
        <v>18314398.899999999</v>
      </c>
    </row>
    <row r="71" spans="1:7" ht="31.5" x14ac:dyDescent="0.25">
      <c r="A71" s="8" t="s">
        <v>118</v>
      </c>
      <c r="B71" s="4" t="s">
        <v>119</v>
      </c>
      <c r="C71" s="15">
        <v>497994.4</v>
      </c>
      <c r="D71" s="15">
        <v>518810</v>
      </c>
      <c r="E71" s="15">
        <v>426489.4</v>
      </c>
      <c r="F71" s="15">
        <v>413644.7</v>
      </c>
      <c r="G71" s="15">
        <v>425569.9</v>
      </c>
    </row>
    <row r="72" spans="1:7" x14ac:dyDescent="0.25">
      <c r="A72" s="6" t="s">
        <v>120</v>
      </c>
      <c r="B72" s="7" t="s">
        <v>121</v>
      </c>
      <c r="C72" s="14">
        <f>C73+C74+C75+C76</f>
        <v>6195481.7000000002</v>
      </c>
      <c r="D72" s="14">
        <f>D73+D74+D75+D76</f>
        <v>5935666.2000000002</v>
      </c>
      <c r="E72" s="14">
        <f t="shared" ref="E72:G72" si="11">E73+E74+E75+E76</f>
        <v>4419437.5999999996</v>
      </c>
      <c r="F72" s="14">
        <f t="shared" si="11"/>
        <v>4901416.3</v>
      </c>
      <c r="G72" s="14">
        <f t="shared" si="11"/>
        <v>5447422.0999999996</v>
      </c>
    </row>
    <row r="73" spans="1:7" x14ac:dyDescent="0.25">
      <c r="A73" s="8" t="s">
        <v>122</v>
      </c>
      <c r="B73" s="4" t="s">
        <v>123</v>
      </c>
      <c r="C73" s="15">
        <v>3929921.5</v>
      </c>
      <c r="D73" s="15">
        <v>3861634.8</v>
      </c>
      <c r="E73" s="15">
        <v>3633112.8</v>
      </c>
      <c r="F73" s="15">
        <v>4126260.6</v>
      </c>
      <c r="G73" s="15">
        <v>4662190.3</v>
      </c>
    </row>
    <row r="74" spans="1:7" x14ac:dyDescent="0.25">
      <c r="A74" s="8" t="s">
        <v>124</v>
      </c>
      <c r="B74" s="4" t="s">
        <v>125</v>
      </c>
      <c r="C74" s="15">
        <v>685765.5</v>
      </c>
      <c r="D74" s="15">
        <v>531054</v>
      </c>
      <c r="E74" s="15">
        <v>140534.39999999999</v>
      </c>
      <c r="F74" s="15">
        <v>126535.4</v>
      </c>
      <c r="G74" s="15">
        <v>162559.6</v>
      </c>
    </row>
    <row r="75" spans="1:7" x14ac:dyDescent="0.25">
      <c r="A75" s="8" t="s">
        <v>126</v>
      </c>
      <c r="B75" s="4" t="s">
        <v>127</v>
      </c>
      <c r="C75" s="15">
        <v>1517278.9</v>
      </c>
      <c r="D75" s="15">
        <v>1472517.2</v>
      </c>
      <c r="E75" s="15">
        <v>584094.9</v>
      </c>
      <c r="F75" s="15">
        <v>585989.80000000005</v>
      </c>
      <c r="G75" s="15">
        <v>558344.19999999995</v>
      </c>
    </row>
    <row r="76" spans="1:7" ht="31.5" x14ac:dyDescent="0.25">
      <c r="A76" s="8" t="s">
        <v>128</v>
      </c>
      <c r="B76" s="4" t="s">
        <v>129</v>
      </c>
      <c r="C76" s="15">
        <v>62515.8</v>
      </c>
      <c r="D76" s="15">
        <v>70460.2</v>
      </c>
      <c r="E76" s="15">
        <v>61695.5</v>
      </c>
      <c r="F76" s="15">
        <v>62630.5</v>
      </c>
      <c r="G76" s="15">
        <v>64328</v>
      </c>
    </row>
    <row r="77" spans="1:7" x14ac:dyDescent="0.25">
      <c r="A77" s="6" t="s">
        <v>130</v>
      </c>
      <c r="B77" s="7" t="s">
        <v>131</v>
      </c>
      <c r="C77" s="14">
        <f>C78+C79+C80</f>
        <v>1729228.6999999997</v>
      </c>
      <c r="D77" s="14">
        <f>D78+D79+D80</f>
        <v>1755661.7</v>
      </c>
      <c r="E77" s="14">
        <f t="shared" ref="E77:G77" si="12">E78+E79+E80</f>
        <v>1718550</v>
      </c>
      <c r="F77" s="14">
        <f t="shared" si="12"/>
        <v>1676387.4</v>
      </c>
      <c r="G77" s="14">
        <f t="shared" si="12"/>
        <v>1675035.8</v>
      </c>
    </row>
    <row r="78" spans="1:7" x14ac:dyDescent="0.25">
      <c r="A78" s="8" t="s">
        <v>132</v>
      </c>
      <c r="B78" s="4" t="s">
        <v>133</v>
      </c>
      <c r="C78" s="15">
        <v>1023979.2</v>
      </c>
      <c r="D78" s="15">
        <v>996527.3</v>
      </c>
      <c r="E78" s="15">
        <v>992172.6</v>
      </c>
      <c r="F78" s="15">
        <v>992039.3</v>
      </c>
      <c r="G78" s="15">
        <v>992039.3</v>
      </c>
    </row>
    <row r="79" spans="1:7" x14ac:dyDescent="0.25">
      <c r="A79" s="8" t="s">
        <v>134</v>
      </c>
      <c r="B79" s="4" t="s">
        <v>135</v>
      </c>
      <c r="C79" s="15">
        <v>674234.1</v>
      </c>
      <c r="D79" s="15">
        <v>734731.7</v>
      </c>
      <c r="E79" s="15">
        <v>703162</v>
      </c>
      <c r="F79" s="15">
        <v>660968.1</v>
      </c>
      <c r="G79" s="15">
        <v>658951.69999999995</v>
      </c>
    </row>
    <row r="80" spans="1:7" ht="31.5" x14ac:dyDescent="0.25">
      <c r="A80" s="8" t="s">
        <v>136</v>
      </c>
      <c r="B80" s="4" t="s">
        <v>137</v>
      </c>
      <c r="C80" s="15">
        <v>31015.4</v>
      </c>
      <c r="D80" s="15">
        <v>24402.7</v>
      </c>
      <c r="E80" s="15">
        <v>23215.4</v>
      </c>
      <c r="F80" s="15">
        <v>23380</v>
      </c>
      <c r="G80" s="15">
        <v>24044.799999999999</v>
      </c>
    </row>
    <row r="81" spans="1:7" ht="31.5" x14ac:dyDescent="0.25">
      <c r="A81" s="6" t="s">
        <v>164</v>
      </c>
      <c r="B81" s="7" t="s">
        <v>138</v>
      </c>
      <c r="C81" s="14">
        <f>C82</f>
        <v>86429.2</v>
      </c>
      <c r="D81" s="14">
        <f t="shared" ref="D81:G81" si="13">D82</f>
        <v>203622.6</v>
      </c>
      <c r="E81" s="14">
        <f t="shared" si="13"/>
        <v>529478.19999999995</v>
      </c>
      <c r="F81" s="14">
        <f t="shared" si="13"/>
        <v>527413.1</v>
      </c>
      <c r="G81" s="14">
        <f t="shared" si="13"/>
        <v>496788.7</v>
      </c>
    </row>
    <row r="82" spans="1:7" ht="31.5" x14ac:dyDescent="0.25">
      <c r="A82" s="8" t="s">
        <v>165</v>
      </c>
      <c r="B82" s="4" t="s">
        <v>139</v>
      </c>
      <c r="C82" s="15">
        <v>86429.2</v>
      </c>
      <c r="D82" s="15">
        <v>203622.6</v>
      </c>
      <c r="E82" s="15">
        <v>529478.19999999995</v>
      </c>
      <c r="F82" s="15">
        <v>527413.1</v>
      </c>
      <c r="G82" s="15">
        <v>496788.7</v>
      </c>
    </row>
    <row r="83" spans="1:7" ht="47.25" x14ac:dyDescent="0.25">
      <c r="A83" s="5" t="s">
        <v>140</v>
      </c>
      <c r="B83" s="7" t="s">
        <v>141</v>
      </c>
      <c r="C83" s="14">
        <f>C84+C86+C85</f>
        <v>23624017.799999997</v>
      </c>
      <c r="D83" s="14">
        <f t="shared" ref="D83:G83" si="14">D84+D86+D85</f>
        <v>23753795</v>
      </c>
      <c r="E83" s="14">
        <f t="shared" si="14"/>
        <v>22936492</v>
      </c>
      <c r="F83" s="14">
        <f t="shared" si="14"/>
        <v>19034118.800000001</v>
      </c>
      <c r="G83" s="14">
        <f t="shared" si="14"/>
        <v>16664439.1</v>
      </c>
    </row>
    <row r="84" spans="1:7" ht="48" customHeight="1" x14ac:dyDescent="0.25">
      <c r="A84" s="9" t="s">
        <v>142</v>
      </c>
      <c r="B84" s="4" t="s">
        <v>143</v>
      </c>
      <c r="C84" s="15">
        <v>1620170.4</v>
      </c>
      <c r="D84" s="15">
        <v>670085.30000000005</v>
      </c>
      <c r="E84" s="15">
        <v>761667.6</v>
      </c>
      <c r="F84" s="15">
        <v>752121.1</v>
      </c>
      <c r="G84" s="15">
        <v>824837.1</v>
      </c>
    </row>
    <row r="85" spans="1:7" ht="19.5" customHeight="1" x14ac:dyDescent="0.25">
      <c r="A85" s="9" t="s">
        <v>166</v>
      </c>
      <c r="B85" s="4">
        <v>1402</v>
      </c>
      <c r="C85" s="15">
        <v>130000</v>
      </c>
      <c r="D85" s="15"/>
      <c r="E85" s="15"/>
      <c r="F85" s="15"/>
      <c r="G85" s="15"/>
    </row>
    <row r="86" spans="1:7" ht="31.5" x14ac:dyDescent="0.25">
      <c r="A86" s="9" t="s">
        <v>144</v>
      </c>
      <c r="B86" s="4" t="s">
        <v>145</v>
      </c>
      <c r="C86" s="15">
        <v>21873847.399999999</v>
      </c>
      <c r="D86" s="15">
        <v>23083709.699999999</v>
      </c>
      <c r="E86" s="15">
        <v>22174824.399999999</v>
      </c>
      <c r="F86" s="15">
        <v>18281997.699999999</v>
      </c>
      <c r="G86" s="15">
        <v>15839602</v>
      </c>
    </row>
    <row r="87" spans="1:7" x14ac:dyDescent="0.25">
      <c r="A87" s="16" t="s">
        <v>153</v>
      </c>
      <c r="B87" s="17"/>
      <c r="C87" s="14"/>
      <c r="D87" s="15"/>
      <c r="E87" s="14"/>
      <c r="F87" s="14">
        <v>9900000</v>
      </c>
      <c r="G87" s="14">
        <v>21100000</v>
      </c>
    </row>
  </sheetData>
  <autoFilter ref="A3:E86"/>
  <mergeCells count="6">
    <mergeCell ref="A1:G1"/>
    <mergeCell ref="A3:A4"/>
    <mergeCell ref="B3:B4"/>
    <mergeCell ref="C3:C4"/>
    <mergeCell ref="D3:D4"/>
    <mergeCell ref="E3:G3"/>
  </mergeCells>
  <pageMargins left="0.31496062992125984" right="0.31496062992125984" top="0.35433070866141736" bottom="0.35433070866141736" header="0.31496062992125984" footer="0.11811023622047245"/>
  <pageSetup paperSize="9" scale="69" fitToHeight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2022-09-29T11:54:55Z</cp:lastPrinted>
  <dcterms:created xsi:type="dcterms:W3CDTF">2016-07-21T10:53:00Z</dcterms:created>
  <dcterms:modified xsi:type="dcterms:W3CDTF">2022-10-03T12:50:04Z</dcterms:modified>
</cp:coreProperties>
</file>