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2\ОТКРЫТЫЙ БЮДЖЕТ\3 квартал 2022\"/>
    </mc:Choice>
  </mc:AlternateContent>
  <bookViews>
    <workbookView xWindow="16170" yWindow="-60" windowWidth="12675" windowHeight="12885"/>
  </bookViews>
  <sheets>
    <sheet name="ГП" sheetId="1" r:id="rId1"/>
  </sheets>
  <definedNames>
    <definedName name="_GoBack" localSheetId="0">ГП!#REF!</definedName>
    <definedName name="_xlnm._FilterDatabase" localSheetId="0" hidden="1">ГП!$C$9:$C$34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ГП!$3:$5</definedName>
    <definedName name="_xlnm.Print_Area" localSheetId="0">ГП!$A$1:$G$45</definedName>
  </definedNames>
  <calcPr calcId="152511"/>
</workbook>
</file>

<file path=xl/calcChain.xml><?xml version="1.0" encoding="utf-8"?>
<calcChain xmlns="http://schemas.openxmlformats.org/spreadsheetml/2006/main">
  <c r="B45" i="1" l="1"/>
  <c r="C45" i="1" l="1"/>
  <c r="C8" i="1" l="1"/>
  <c r="B8" i="1" l="1"/>
  <c r="D43" i="1"/>
  <c r="G43" i="1"/>
  <c r="D42" i="1"/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B6" i="1" l="1"/>
  <c r="D39" i="1"/>
  <c r="C6" i="1" l="1"/>
  <c r="G6" i="1" s="1"/>
  <c r="G8" i="1" l="1"/>
  <c r="D41" i="1"/>
  <c r="D40" i="1"/>
  <c r="D38" i="1"/>
  <c r="D10" i="1" l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G15" i="1"/>
  <c r="G16" i="1"/>
  <c r="E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D23" i="1"/>
  <c r="E23" i="1"/>
  <c r="F23" i="1"/>
  <c r="G23" i="1"/>
  <c r="G24" i="1"/>
  <c r="E24" i="1"/>
  <c r="G25" i="1"/>
  <c r="E25" i="1"/>
  <c r="G26" i="1"/>
  <c r="E26" i="1"/>
  <c r="G27" i="1"/>
  <c r="E27" i="1"/>
  <c r="G28" i="1"/>
  <c r="E28" i="1"/>
  <c r="G29" i="1"/>
  <c r="E29" i="1"/>
  <c r="E30" i="1"/>
  <c r="E31" i="1"/>
  <c r="F31" i="1"/>
  <c r="D32" i="1"/>
  <c r="E32" i="1"/>
  <c r="F32" i="1"/>
  <c r="D33" i="1"/>
  <c r="E33" i="1"/>
  <c r="F33" i="1"/>
  <c r="D34" i="1"/>
  <c r="E34" i="1"/>
  <c r="F34" i="1"/>
  <c r="D35" i="1"/>
  <c r="D36" i="1"/>
  <c r="D37" i="1"/>
  <c r="D31" i="1" l="1"/>
  <c r="D30" i="1"/>
  <c r="D29" i="1"/>
  <c r="D28" i="1"/>
  <c r="D27" i="1"/>
  <c r="D26" i="1"/>
  <c r="D25" i="1"/>
  <c r="D24" i="1"/>
  <c r="D16" i="1"/>
  <c r="G22" i="1"/>
  <c r="F8" i="1" l="1"/>
  <c r="E8" i="1"/>
  <c r="D8" i="1" l="1"/>
  <c r="G45" i="1" l="1"/>
</calcChain>
</file>

<file path=xl/sharedStrings.xml><?xml version="1.0" encoding="utf-8"?>
<sst xmlns="http://schemas.openxmlformats.org/spreadsheetml/2006/main" count="49" uniqueCount="49">
  <si>
    <t xml:space="preserve">Наименование </t>
  </si>
  <si>
    <t>Всего</t>
  </si>
  <si>
    <t>в том числе</t>
  </si>
  <si>
    <t>средства федерального бюджета, фондов</t>
  </si>
  <si>
    <t>средства бюджета 
Республики 
Татарстан</t>
  </si>
  <si>
    <t>% исполнения</t>
  </si>
  <si>
    <t>Отклонение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</si>
  <si>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</si>
  <si>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</si>
  <si>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</si>
  <si>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</si>
  <si>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</si>
  <si>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</si>
  <si>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</si>
  <si>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</si>
  <si>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</si>
  <si>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</si>
  <si>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</si>
  <si>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</si>
  <si>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</si>
  <si>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</si>
  <si>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</si>
  <si>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</si>
  <si>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</si>
  <si>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</si>
  <si>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</si>
  <si>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</si>
  <si>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</si>
  <si>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</si>
  <si>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</si>
  <si>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</si>
  <si>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</si>
  <si>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</si>
  <si>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</si>
  <si>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</si>
  <si>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</si>
  <si>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</si>
  <si>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</si>
  <si>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</si>
  <si>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</si>
  <si>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</si>
  <si>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</si>
  <si>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</si>
  <si>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Государственная программа "Развитие обрабатывающих отраслей промышленности Республики Татарстан"</t>
  </si>
  <si>
    <t>Государственная программа Республики Татарстан "Цифровой Татарстан"</t>
  </si>
  <si>
    <t>Государственная программа "Развитие зарядной инфраструктуры для электрического автомобильного транспорта в Респблике Татарстан"</t>
  </si>
  <si>
    <t>Сведения об исполнении бюджета Республики Татарстан за 9 месяцев 2022 года
по расходам в разрезе государственных программ и непрограммных направлений деятельности
в сравнении с запланированными значениями</t>
  </si>
  <si>
    <t>Исполнение 
за 9 месяцев
2022 года</t>
  </si>
  <si>
    <r>
      <t xml:space="preserve">План на 2022 год
</t>
    </r>
    <r>
      <rPr>
        <i/>
        <sz val="12"/>
        <rFont val="Times New Roman"/>
        <family val="1"/>
        <charset val="204"/>
      </rPr>
      <t>(в соответствии со Сводной бюджетной росписью)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</si>
</sst>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3" fillId="2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/>
    </xf>
    <xf numFmtId="165" fontId="2" fillId="2" borderId="1" xfId="1" applyNumberFormat="1" applyFont="1" applyFill="1" applyBorder="1"/>
    <xf numFmtId="49" fontId="4" fillId="0" borderId="1" xfId="1" applyNumberFormat="1" applyFont="1" applyFill="1" applyBorder="1" applyAlignment="1">
      <alignment horizontal="left" wrapText="1"/>
    </xf>
    <xf numFmtId="165" fontId="2" fillId="2" borderId="1" xfId="1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justify" vertical="top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/>
    <xf numFmtId="165" fontId="4" fillId="0" borderId="1" xfId="1" applyNumberFormat="1" applyFont="1" applyFill="1" applyBorder="1" applyAlignment="1">
      <alignment horizontal="right"/>
    </xf>
    <xf numFmtId="165" fontId="4" fillId="2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justify" vertical="top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4" fillId="0" borderId="0" xfId="1" applyFont="1" applyFill="1"/>
    <xf numFmtId="49" fontId="7" fillId="0" borderId="1" xfId="1" applyNumberFormat="1" applyFont="1" applyFill="1" applyBorder="1" applyAlignment="1">
      <alignment horizontal="left" vertical="center" wrapText="1"/>
    </xf>
    <xf numFmtId="0" fontId="3" fillId="0" borderId="0" xfId="1" applyFont="1" applyFill="1" applyBorder="1"/>
    <xf numFmtId="165" fontId="3" fillId="0" borderId="0" xfId="1" applyNumberFormat="1" applyFont="1" applyFill="1"/>
    <xf numFmtId="0" fontId="2" fillId="0" borderId="0" xfId="1" applyFont="1" applyFill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H45"/>
  <sheetViews>
    <sheetView showGridLines="0" tabSelected="1" view="pageBreakPreview" zoomScale="80" zoomScaleNormal="70" zoomScaleSheetLayoutView="80" workbookViewId="0">
      <selection activeCell="B11" sqref="B11"/>
    </sheetView>
  </sheetViews>
  <sheetFormatPr defaultColWidth="8.85546875" defaultRowHeight="18.75" x14ac:dyDescent="0.3"/>
  <cols>
    <col min="1" max="1" width="86.7109375" style="1" customWidth="1"/>
    <col min="2" max="2" width="32.7109375" style="1" customWidth="1"/>
    <col min="3" max="3" width="25.42578125" style="1" customWidth="1"/>
    <col min="4" max="4" width="16.42578125" style="1" hidden="1" customWidth="1"/>
    <col min="5" max="5" width="13" style="1" hidden="1" customWidth="1"/>
    <col min="6" max="6" width="8.42578125" style="1" hidden="1" customWidth="1"/>
    <col min="7" max="7" width="20" style="1" customWidth="1"/>
    <col min="8" max="8" width="23.7109375" style="1" customWidth="1"/>
    <col min="9" max="11" width="8.85546875" style="1"/>
    <col min="12" max="12" width="8.85546875" style="1" customWidth="1"/>
    <col min="13" max="16384" width="8.85546875" style="1"/>
  </cols>
  <sheetData>
    <row r="1" spans="1:8" ht="88.5" customHeight="1" x14ac:dyDescent="0.3">
      <c r="A1" s="25" t="s">
        <v>46</v>
      </c>
      <c r="B1" s="25"/>
      <c r="C1" s="25"/>
      <c r="D1" s="25"/>
      <c r="E1" s="25"/>
      <c r="F1" s="25"/>
      <c r="G1" s="25"/>
    </row>
    <row r="2" spans="1:8" x14ac:dyDescent="0.3">
      <c r="B2" s="2"/>
      <c r="D2" s="3"/>
      <c r="E2" s="3"/>
      <c r="F2" s="3"/>
      <c r="G2" s="5" t="s">
        <v>7</v>
      </c>
    </row>
    <row r="3" spans="1:8" ht="18.75" customHeight="1" x14ac:dyDescent="0.3">
      <c r="A3" s="26" t="s">
        <v>0</v>
      </c>
      <c r="B3" s="26" t="s">
        <v>48</v>
      </c>
      <c r="C3" s="26" t="s">
        <v>47</v>
      </c>
      <c r="D3" s="27" t="s">
        <v>6</v>
      </c>
      <c r="E3" s="27"/>
      <c r="F3" s="27"/>
      <c r="G3" s="26" t="s">
        <v>5</v>
      </c>
    </row>
    <row r="4" spans="1:8" x14ac:dyDescent="0.3">
      <c r="A4" s="26"/>
      <c r="B4" s="26"/>
      <c r="C4" s="26"/>
      <c r="D4" s="27" t="s">
        <v>1</v>
      </c>
      <c r="E4" s="27" t="s">
        <v>2</v>
      </c>
      <c r="F4" s="27"/>
      <c r="G4" s="26"/>
    </row>
    <row r="5" spans="1:8" ht="18.75" customHeight="1" x14ac:dyDescent="0.3">
      <c r="A5" s="26"/>
      <c r="B5" s="26"/>
      <c r="C5" s="26"/>
      <c r="D5" s="27"/>
      <c r="E5" s="6" t="s">
        <v>4</v>
      </c>
      <c r="F5" s="6" t="s">
        <v>3</v>
      </c>
      <c r="G5" s="26"/>
    </row>
    <row r="6" spans="1:8" x14ac:dyDescent="0.3">
      <c r="A6" s="7" t="s">
        <v>8</v>
      </c>
      <c r="B6" s="8">
        <f>B8+B45</f>
        <v>417384781.80000013</v>
      </c>
      <c r="C6" s="8">
        <f>C8+C45</f>
        <v>272519647.09999996</v>
      </c>
      <c r="D6" s="9"/>
      <c r="E6" s="9"/>
      <c r="F6" s="9"/>
      <c r="G6" s="8">
        <f>C6*100/B6</f>
        <v>65.292185767947871</v>
      </c>
    </row>
    <row r="7" spans="1:8" x14ac:dyDescent="0.3">
      <c r="A7" s="22" t="s">
        <v>39</v>
      </c>
      <c r="B7" s="8"/>
      <c r="C7" s="8"/>
      <c r="D7" s="9"/>
      <c r="E7" s="9"/>
      <c r="F7" s="9"/>
      <c r="G7" s="8"/>
    </row>
    <row r="8" spans="1:8" ht="19.5" x14ac:dyDescent="0.35">
      <c r="A8" s="10" t="s">
        <v>40</v>
      </c>
      <c r="B8" s="17">
        <f>SUM(B10:B43)</f>
        <v>380655102.70000011</v>
      </c>
      <c r="C8" s="17">
        <f>SUM(C10:C43)</f>
        <v>250882182.99999997</v>
      </c>
      <c r="D8" s="18">
        <f>SUM(D10:D34)</f>
        <v>-125670566.90000001</v>
      </c>
      <c r="E8" s="18" t="e">
        <f>SUM(E10:E34)</f>
        <v>#REF!</v>
      </c>
      <c r="F8" s="18" t="e">
        <f>SUM(F10:F34)</f>
        <v>#REF!</v>
      </c>
      <c r="G8" s="17">
        <f>C8*100/B8</f>
        <v>65.908004705699142</v>
      </c>
      <c r="H8" s="24"/>
    </row>
    <row r="9" spans="1:8" x14ac:dyDescent="0.3">
      <c r="A9" s="12"/>
      <c r="B9" s="8"/>
      <c r="C9" s="8"/>
      <c r="D9" s="11"/>
      <c r="E9" s="11"/>
      <c r="F9" s="11"/>
      <c r="G9" s="8"/>
    </row>
    <row r="10" spans="1:8" s="4" customFormat="1" ht="37.5" x14ac:dyDescent="0.25">
      <c r="A10" s="13" t="s">
        <v>9</v>
      </c>
      <c r="B10" s="14">
        <v>52269723.299999997</v>
      </c>
      <c r="C10" s="14">
        <v>39334615.299999997</v>
      </c>
      <c r="D10" s="15">
        <f t="shared" ref="D10:D43" si="0">C10-B10</f>
        <v>-12935108</v>
      </c>
      <c r="E10" s="15" t="e">
        <f>#REF!-#REF!</f>
        <v>#REF!</v>
      </c>
      <c r="F10" s="15" t="e">
        <f>#REF!-#REF!</f>
        <v>#REF!</v>
      </c>
      <c r="G10" s="14">
        <f t="shared" ref="G10:G45" si="1">C10*100/B10</f>
        <v>75.253153865461528</v>
      </c>
    </row>
    <row r="11" spans="1:8" s="4" customFormat="1" ht="37.5" x14ac:dyDescent="0.25">
      <c r="A11" s="13" t="s">
        <v>10</v>
      </c>
      <c r="B11" s="14">
        <v>79311440.5</v>
      </c>
      <c r="C11" s="14">
        <v>57677125.700000003</v>
      </c>
      <c r="D11" s="15">
        <f t="shared" si="0"/>
        <v>-21634314.799999997</v>
      </c>
      <c r="E11" s="15" t="e">
        <f>#REF!-#REF!</f>
        <v>#REF!</v>
      </c>
      <c r="F11" s="15" t="e">
        <f>#REF!-#REF!</f>
        <v>#REF!</v>
      </c>
      <c r="G11" s="14">
        <f t="shared" si="1"/>
        <v>72.722327745390018</v>
      </c>
    </row>
    <row r="12" spans="1:8" s="4" customFormat="1" ht="37.5" x14ac:dyDescent="0.25">
      <c r="A12" s="13" t="s">
        <v>11</v>
      </c>
      <c r="B12" s="14">
        <v>38402529.600000001</v>
      </c>
      <c r="C12" s="14">
        <v>25753674.600000001</v>
      </c>
      <c r="D12" s="15">
        <f t="shared" si="0"/>
        <v>-12648855</v>
      </c>
      <c r="E12" s="15" t="e">
        <f>#REF!-#REF!</f>
        <v>#REF!</v>
      </c>
      <c r="F12" s="15" t="e">
        <f>#REF!-#REF!</f>
        <v>#REF!</v>
      </c>
      <c r="G12" s="14">
        <f t="shared" si="1"/>
        <v>67.062443199054258</v>
      </c>
    </row>
    <row r="13" spans="1:8" s="4" customFormat="1" ht="57.75" customHeight="1" x14ac:dyDescent="0.25">
      <c r="A13" s="13" t="s">
        <v>12</v>
      </c>
      <c r="B13" s="14">
        <v>27203912.600000001</v>
      </c>
      <c r="C13" s="14">
        <v>6906175.2999999998</v>
      </c>
      <c r="D13" s="15">
        <f t="shared" si="0"/>
        <v>-20297737.300000001</v>
      </c>
      <c r="E13" s="15" t="e">
        <f>#REF!-#REF!</f>
        <v>#REF!</v>
      </c>
      <c r="F13" s="15" t="e">
        <f>#REF!-#REF!</f>
        <v>#REF!</v>
      </c>
      <c r="G13" s="14">
        <f t="shared" si="1"/>
        <v>25.386698603053148</v>
      </c>
    </row>
    <row r="14" spans="1:8" s="4" customFormat="1" ht="37.5" x14ac:dyDescent="0.25">
      <c r="A14" s="13" t="s">
        <v>13</v>
      </c>
      <c r="B14" s="14">
        <v>3671396.6</v>
      </c>
      <c r="C14" s="14">
        <v>1830924.3</v>
      </c>
      <c r="D14" s="15">
        <f t="shared" si="0"/>
        <v>-1840472.3</v>
      </c>
      <c r="E14" s="15" t="e">
        <f>#REF!-#REF!</f>
        <v>#REF!</v>
      </c>
      <c r="F14" s="15" t="e">
        <f>#REF!-#REF!</f>
        <v>#REF!</v>
      </c>
      <c r="G14" s="14">
        <f t="shared" si="1"/>
        <v>49.869967739252139</v>
      </c>
    </row>
    <row r="15" spans="1:8" s="4" customFormat="1" ht="39.75" customHeight="1" x14ac:dyDescent="0.25">
      <c r="A15" s="13" t="s">
        <v>14</v>
      </c>
      <c r="B15" s="14">
        <v>2869558.5</v>
      </c>
      <c r="C15" s="14">
        <v>2247607.7999999998</v>
      </c>
      <c r="D15" s="15">
        <f t="shared" si="0"/>
        <v>-621950.70000000019</v>
      </c>
      <c r="E15" s="15" t="e">
        <f>#REF!-#REF!</f>
        <v>#REF!</v>
      </c>
      <c r="F15" s="15"/>
      <c r="G15" s="14">
        <f t="shared" si="1"/>
        <v>78.325909717470466</v>
      </c>
    </row>
    <row r="16" spans="1:8" s="4" customFormat="1" ht="60" customHeight="1" x14ac:dyDescent="0.25">
      <c r="A16" s="13" t="s">
        <v>15</v>
      </c>
      <c r="B16" s="14">
        <v>1673008</v>
      </c>
      <c r="C16" s="14">
        <v>987095.8</v>
      </c>
      <c r="D16" s="15">
        <f t="shared" si="0"/>
        <v>-685912.2</v>
      </c>
      <c r="E16" s="15" t="e">
        <f>#REF!-#REF!</f>
        <v>#REF!</v>
      </c>
      <c r="F16" s="15"/>
      <c r="G16" s="14">
        <f t="shared" si="1"/>
        <v>59.001260005929439</v>
      </c>
    </row>
    <row r="17" spans="1:7" s="4" customFormat="1" ht="23.25" customHeight="1" x14ac:dyDescent="0.25">
      <c r="A17" s="13" t="s">
        <v>16</v>
      </c>
      <c r="B17" s="14">
        <v>11653533.699999999</v>
      </c>
      <c r="C17" s="14">
        <v>9033757.3000000007</v>
      </c>
      <c r="D17" s="15">
        <f t="shared" si="0"/>
        <v>-2619776.3999999985</v>
      </c>
      <c r="E17" s="15" t="e">
        <f>#REF!-#REF!</f>
        <v>#REF!</v>
      </c>
      <c r="F17" s="15" t="e">
        <f>#REF!-#REF!</f>
        <v>#REF!</v>
      </c>
      <c r="G17" s="14">
        <f t="shared" si="1"/>
        <v>77.519467764528812</v>
      </c>
    </row>
    <row r="18" spans="1:7" s="4" customFormat="1" ht="36.75" customHeight="1" x14ac:dyDescent="0.25">
      <c r="A18" s="13" t="s">
        <v>17</v>
      </c>
      <c r="B18" s="14">
        <v>4799924.4000000004</v>
      </c>
      <c r="C18" s="14">
        <v>4114175.2</v>
      </c>
      <c r="D18" s="15">
        <f t="shared" si="0"/>
        <v>-685749.20000000019</v>
      </c>
      <c r="E18" s="15" t="e">
        <f>#REF!-#REF!</f>
        <v>#REF!</v>
      </c>
      <c r="F18" s="15" t="e">
        <f>#REF!-#REF!</f>
        <v>#REF!</v>
      </c>
      <c r="G18" s="14">
        <f t="shared" si="1"/>
        <v>85.713333318333085</v>
      </c>
    </row>
    <row r="19" spans="1:7" s="4" customFormat="1" ht="37.5" x14ac:dyDescent="0.25">
      <c r="A19" s="13" t="s">
        <v>18</v>
      </c>
      <c r="B19" s="14">
        <v>20860387.5</v>
      </c>
      <c r="C19" s="14">
        <v>6602815.0999999996</v>
      </c>
      <c r="D19" s="15">
        <f t="shared" si="0"/>
        <v>-14257572.4</v>
      </c>
      <c r="E19" s="15" t="e">
        <f>#REF!-#REF!</f>
        <v>#REF!</v>
      </c>
      <c r="F19" s="15" t="e">
        <f>#REF!-#REF!</f>
        <v>#REF!</v>
      </c>
      <c r="G19" s="14">
        <f t="shared" si="1"/>
        <v>31.652408662111384</v>
      </c>
    </row>
    <row r="20" spans="1:7" s="4" customFormat="1" ht="29.25" customHeight="1" x14ac:dyDescent="0.25">
      <c r="A20" s="13" t="s">
        <v>44</v>
      </c>
      <c r="B20" s="14">
        <v>5482710.2000000002</v>
      </c>
      <c r="C20" s="14">
        <v>3140274.5</v>
      </c>
      <c r="D20" s="15">
        <f t="shared" si="0"/>
        <v>-2342435.7000000002</v>
      </c>
      <c r="E20" s="15" t="e">
        <f>#REF!-#REF!</f>
        <v>#REF!</v>
      </c>
      <c r="F20" s="15" t="e">
        <f>#REF!-#REF!</f>
        <v>#REF!</v>
      </c>
      <c r="G20" s="14">
        <f t="shared" si="1"/>
        <v>57.275952684860123</v>
      </c>
    </row>
    <row r="21" spans="1:7" s="4" customFormat="1" ht="37.5" x14ac:dyDescent="0.25">
      <c r="A21" s="13" t="s">
        <v>19</v>
      </c>
      <c r="B21" s="14">
        <v>65543054</v>
      </c>
      <c r="C21" s="14">
        <v>43183238.799999997</v>
      </c>
      <c r="D21" s="15">
        <f t="shared" si="0"/>
        <v>-22359815.200000003</v>
      </c>
      <c r="E21" s="15" t="e">
        <f>#REF!-#REF!</f>
        <v>#REF!</v>
      </c>
      <c r="F21" s="15" t="e">
        <f>#REF!-#REF!</f>
        <v>#REF!</v>
      </c>
      <c r="G21" s="14">
        <f t="shared" si="1"/>
        <v>65.885301591225826</v>
      </c>
    </row>
    <row r="22" spans="1:7" s="4" customFormat="1" ht="56.25" x14ac:dyDescent="0.25">
      <c r="A22" s="13" t="s">
        <v>20</v>
      </c>
      <c r="B22" s="14">
        <v>15984877.1</v>
      </c>
      <c r="C22" s="14">
        <v>10055565.699999999</v>
      </c>
      <c r="D22" s="15">
        <f t="shared" si="0"/>
        <v>-5929311.4000000004</v>
      </c>
      <c r="E22" s="15" t="e">
        <f>#REF!-#REF!</f>
        <v>#REF!</v>
      </c>
      <c r="F22" s="15" t="e">
        <f>#REF!-#REF!</f>
        <v>#REF!</v>
      </c>
      <c r="G22" s="14">
        <f t="shared" si="1"/>
        <v>62.906743899832669</v>
      </c>
    </row>
    <row r="23" spans="1:7" s="4" customFormat="1" ht="37.5" x14ac:dyDescent="0.25">
      <c r="A23" s="13" t="s">
        <v>21</v>
      </c>
      <c r="B23" s="14">
        <v>1298533.3999999999</v>
      </c>
      <c r="C23" s="14">
        <v>885166</v>
      </c>
      <c r="D23" s="15">
        <f t="shared" si="0"/>
        <v>-413367.39999999991</v>
      </c>
      <c r="E23" s="15" t="e">
        <f>#REF!-#REF!</f>
        <v>#REF!</v>
      </c>
      <c r="F23" s="15" t="e">
        <f>#REF!-#REF!</f>
        <v>#REF!</v>
      </c>
      <c r="G23" s="14">
        <f t="shared" si="1"/>
        <v>68.166594713697776</v>
      </c>
    </row>
    <row r="24" spans="1:7" s="4" customFormat="1" ht="37.5" x14ac:dyDescent="0.25">
      <c r="A24" s="13" t="s">
        <v>22</v>
      </c>
      <c r="B24" s="14">
        <v>2783978.6</v>
      </c>
      <c r="C24" s="14">
        <v>272237.59999999998</v>
      </c>
      <c r="D24" s="15">
        <f t="shared" si="0"/>
        <v>-2511741</v>
      </c>
      <c r="E24" s="15" t="e">
        <f>#REF!-#REF!</f>
        <v>#REF!</v>
      </c>
      <c r="F24" s="15"/>
      <c r="G24" s="14">
        <f t="shared" si="1"/>
        <v>9.7787245922077108</v>
      </c>
    </row>
    <row r="25" spans="1:7" s="4" customFormat="1" ht="37.5" x14ac:dyDescent="0.25">
      <c r="A25" s="13" t="s">
        <v>23</v>
      </c>
      <c r="B25" s="14">
        <v>21965810.699999999</v>
      </c>
      <c r="C25" s="14">
        <v>19192738.899999999</v>
      </c>
      <c r="D25" s="15">
        <f t="shared" si="0"/>
        <v>-2773071.8000000007</v>
      </c>
      <c r="E25" s="15" t="e">
        <f>#REF!-#REF!</f>
        <v>#REF!</v>
      </c>
      <c r="F25" s="15"/>
      <c r="G25" s="14">
        <f t="shared" si="1"/>
        <v>87.375508976775436</v>
      </c>
    </row>
    <row r="26" spans="1:7" s="4" customFormat="1" ht="57" customHeight="1" x14ac:dyDescent="0.25">
      <c r="A26" s="13" t="s">
        <v>24</v>
      </c>
      <c r="B26" s="14">
        <v>35585</v>
      </c>
      <c r="C26" s="14">
        <v>24597.9</v>
      </c>
      <c r="D26" s="15">
        <f t="shared" si="0"/>
        <v>-10987.099999999999</v>
      </c>
      <c r="E26" s="15" t="e">
        <f>#REF!-#REF!</f>
        <v>#REF!</v>
      </c>
      <c r="F26" s="15"/>
      <c r="G26" s="14">
        <f t="shared" si="1"/>
        <v>69.124350147534074</v>
      </c>
    </row>
    <row r="27" spans="1:7" s="4" customFormat="1" ht="37.5" x14ac:dyDescent="0.25">
      <c r="A27" s="13" t="s">
        <v>25</v>
      </c>
      <c r="B27" s="14">
        <v>64012.3</v>
      </c>
      <c r="C27" s="14">
        <v>35736.800000000003</v>
      </c>
      <c r="D27" s="15">
        <f t="shared" si="0"/>
        <v>-28275.5</v>
      </c>
      <c r="E27" s="15" t="e">
        <f>#REF!-#REF!</f>
        <v>#REF!</v>
      </c>
      <c r="F27" s="15"/>
      <c r="G27" s="14">
        <f t="shared" si="1"/>
        <v>55.82802055230011</v>
      </c>
    </row>
    <row r="28" spans="1:7" s="4" customFormat="1" ht="37.5" x14ac:dyDescent="0.25">
      <c r="A28" s="13" t="s">
        <v>26</v>
      </c>
      <c r="B28" s="14">
        <v>106935.6</v>
      </c>
      <c r="C28" s="14">
        <v>66514</v>
      </c>
      <c r="D28" s="15">
        <f t="shared" si="0"/>
        <v>-40421.600000000006</v>
      </c>
      <c r="E28" s="15" t="e">
        <f>#REF!-#REF!</f>
        <v>#REF!</v>
      </c>
      <c r="F28" s="15"/>
      <c r="G28" s="14">
        <f t="shared" si="1"/>
        <v>62.200053116081079</v>
      </c>
    </row>
    <row r="29" spans="1:7" s="4" customFormat="1" ht="56.25" x14ac:dyDescent="0.25">
      <c r="A29" s="13" t="s">
        <v>27</v>
      </c>
      <c r="B29" s="14">
        <v>121910</v>
      </c>
      <c r="C29" s="14">
        <v>66169.2</v>
      </c>
      <c r="D29" s="15">
        <f t="shared" si="0"/>
        <v>-55740.800000000003</v>
      </c>
      <c r="E29" s="15" t="e">
        <f>#REF!-#REF!</f>
        <v>#REF!</v>
      </c>
      <c r="F29" s="15"/>
      <c r="G29" s="14">
        <f t="shared" si="1"/>
        <v>54.277089656303829</v>
      </c>
    </row>
    <row r="30" spans="1:7" s="4" customFormat="1" ht="37.5" x14ac:dyDescent="0.25">
      <c r="A30" s="13" t="s">
        <v>37</v>
      </c>
      <c r="B30" s="14">
        <v>134270</v>
      </c>
      <c r="C30" s="14">
        <v>12949.1</v>
      </c>
      <c r="D30" s="15">
        <f t="shared" si="0"/>
        <v>-121320.9</v>
      </c>
      <c r="E30" s="15" t="e">
        <f>#REF!-#REF!</f>
        <v>#REF!</v>
      </c>
      <c r="F30" s="15"/>
      <c r="G30" s="14">
        <f t="shared" si="1"/>
        <v>9.6440753705220832</v>
      </c>
    </row>
    <row r="31" spans="1:7" s="4" customFormat="1" ht="21" customHeight="1" x14ac:dyDescent="0.25">
      <c r="A31" s="13" t="s">
        <v>28</v>
      </c>
      <c r="B31" s="14">
        <v>834151.1</v>
      </c>
      <c r="C31" s="14">
        <v>581703.9</v>
      </c>
      <c r="D31" s="15">
        <f t="shared" si="0"/>
        <v>-252447.19999999995</v>
      </c>
      <c r="E31" s="15" t="e">
        <f>#REF!-#REF!</f>
        <v>#REF!</v>
      </c>
      <c r="F31" s="15" t="e">
        <f>#REF!-#REF!</f>
        <v>#REF!</v>
      </c>
      <c r="G31" s="14">
        <f t="shared" si="1"/>
        <v>69.736034634492484</v>
      </c>
    </row>
    <row r="32" spans="1:7" s="4" customFormat="1" ht="38.25" customHeight="1" x14ac:dyDescent="0.25">
      <c r="A32" s="13" t="s">
        <v>42</v>
      </c>
      <c r="B32" s="14">
        <v>8807.2999999999993</v>
      </c>
      <c r="C32" s="14">
        <v>8807.2999999999993</v>
      </c>
      <c r="D32" s="15">
        <f t="shared" si="0"/>
        <v>0</v>
      </c>
      <c r="E32" s="15" t="e">
        <f>#REF!-#REF!</f>
        <v>#REF!</v>
      </c>
      <c r="F32" s="15" t="e">
        <f>#REF!-#REF!</f>
        <v>#REF!</v>
      </c>
      <c r="G32" s="14">
        <f t="shared" si="1"/>
        <v>100</v>
      </c>
    </row>
    <row r="33" spans="1:7" s="4" customFormat="1" ht="37.5" x14ac:dyDescent="0.25">
      <c r="A33" s="13" t="s">
        <v>29</v>
      </c>
      <c r="B33" s="14">
        <v>668471.69999999995</v>
      </c>
      <c r="C33" s="14">
        <v>69263.600000000006</v>
      </c>
      <c r="D33" s="15">
        <f t="shared" si="0"/>
        <v>-599208.1</v>
      </c>
      <c r="E33" s="15" t="e">
        <f>#REF!-#REF!</f>
        <v>#REF!</v>
      </c>
      <c r="F33" s="15" t="e">
        <f>#REF!-#REF!</f>
        <v>#REF!</v>
      </c>
      <c r="G33" s="14">
        <f t="shared" si="1"/>
        <v>10.361485759232592</v>
      </c>
    </row>
    <row r="34" spans="1:7" s="4" customFormat="1" ht="37.5" x14ac:dyDescent="0.25">
      <c r="A34" s="13" t="s">
        <v>30</v>
      </c>
      <c r="B34" s="14">
        <v>8837.1</v>
      </c>
      <c r="C34" s="14">
        <v>3862.2</v>
      </c>
      <c r="D34" s="15">
        <f t="shared" si="0"/>
        <v>-4974.9000000000005</v>
      </c>
      <c r="E34" s="15" t="e">
        <f>#REF!-#REF!</f>
        <v>#REF!</v>
      </c>
      <c r="F34" s="15" t="e">
        <f>#REF!-#REF!</f>
        <v>#REF!</v>
      </c>
      <c r="G34" s="14">
        <f t="shared" si="1"/>
        <v>43.704382659469736</v>
      </c>
    </row>
    <row r="35" spans="1:7" ht="37.5" x14ac:dyDescent="0.3">
      <c r="A35" s="13" t="s">
        <v>31</v>
      </c>
      <c r="B35" s="14">
        <v>100000</v>
      </c>
      <c r="C35" s="14">
        <v>75000</v>
      </c>
      <c r="D35" s="15">
        <f t="shared" si="0"/>
        <v>-25000</v>
      </c>
      <c r="E35" s="15"/>
      <c r="F35" s="15"/>
      <c r="G35" s="14">
        <f t="shared" si="1"/>
        <v>75</v>
      </c>
    </row>
    <row r="36" spans="1:7" ht="37.5" x14ac:dyDescent="0.3">
      <c r="A36" s="13" t="s">
        <v>32</v>
      </c>
      <c r="B36" s="14">
        <v>303359</v>
      </c>
      <c r="C36" s="14">
        <v>158457</v>
      </c>
      <c r="D36" s="15">
        <f t="shared" si="0"/>
        <v>-144902</v>
      </c>
      <c r="E36" s="15"/>
      <c r="F36" s="15"/>
      <c r="G36" s="14">
        <f t="shared" si="1"/>
        <v>52.234151615742405</v>
      </c>
    </row>
    <row r="37" spans="1:7" ht="56.25" x14ac:dyDescent="0.3">
      <c r="A37" s="13" t="s">
        <v>33</v>
      </c>
      <c r="B37" s="14">
        <v>1125</v>
      </c>
      <c r="C37" s="14">
        <v>302.89999999999998</v>
      </c>
      <c r="D37" s="15">
        <f t="shared" si="0"/>
        <v>-822.1</v>
      </c>
      <c r="E37" s="15"/>
      <c r="F37" s="15"/>
      <c r="G37" s="14">
        <f t="shared" si="1"/>
        <v>26.92444444444444</v>
      </c>
    </row>
    <row r="38" spans="1:7" ht="37.5" x14ac:dyDescent="0.3">
      <c r="A38" s="13" t="s">
        <v>34</v>
      </c>
      <c r="B38" s="14">
        <v>11833307.699999999</v>
      </c>
      <c r="C38" s="14">
        <v>11338644</v>
      </c>
      <c r="D38" s="16">
        <f t="shared" si="0"/>
        <v>-494663.69999999925</v>
      </c>
      <c r="E38" s="16"/>
      <c r="F38" s="16"/>
      <c r="G38" s="14">
        <f t="shared" si="1"/>
        <v>95.81973432500196</v>
      </c>
    </row>
    <row r="39" spans="1:7" ht="56.25" x14ac:dyDescent="0.3">
      <c r="A39" s="13" t="s">
        <v>38</v>
      </c>
      <c r="B39" s="14">
        <v>252000</v>
      </c>
      <c r="C39" s="14"/>
      <c r="D39" s="16">
        <f t="shared" si="0"/>
        <v>-252000</v>
      </c>
      <c r="E39" s="16"/>
      <c r="F39" s="16"/>
      <c r="G39" s="14">
        <f t="shared" si="1"/>
        <v>0</v>
      </c>
    </row>
    <row r="40" spans="1:7" ht="37.5" x14ac:dyDescent="0.3">
      <c r="A40" s="13" t="s">
        <v>35</v>
      </c>
      <c r="B40" s="14">
        <v>5789198.7999999998</v>
      </c>
      <c r="C40" s="14">
        <v>3962864</v>
      </c>
      <c r="D40" s="16">
        <f t="shared" si="0"/>
        <v>-1826334.7999999998</v>
      </c>
      <c r="E40" s="16"/>
      <c r="F40" s="16"/>
      <c r="G40" s="14">
        <f t="shared" si="1"/>
        <v>68.452719226017948</v>
      </c>
    </row>
    <row r="41" spans="1:7" ht="37.5" x14ac:dyDescent="0.3">
      <c r="A41" s="13" t="s">
        <v>36</v>
      </c>
      <c r="B41" s="14">
        <v>3979254.1</v>
      </c>
      <c r="C41" s="14">
        <v>3058103</v>
      </c>
      <c r="D41" s="16">
        <f t="shared" si="0"/>
        <v>-921151.10000000009</v>
      </c>
      <c r="E41" s="16"/>
      <c r="F41" s="16"/>
      <c r="G41" s="14">
        <f t="shared" si="1"/>
        <v>76.851161628507214</v>
      </c>
    </row>
    <row r="42" spans="1:7" ht="37.5" x14ac:dyDescent="0.3">
      <c r="A42" s="13" t="s">
        <v>43</v>
      </c>
      <c r="B42" s="14">
        <v>377299.3</v>
      </c>
      <c r="C42" s="14">
        <v>202020.2</v>
      </c>
      <c r="D42" s="23">
        <f t="shared" si="0"/>
        <v>-175279.09999999998</v>
      </c>
      <c r="E42" s="23"/>
      <c r="F42" s="23"/>
      <c r="G42" s="14">
        <f t="shared" si="1"/>
        <v>53.543751605158029</v>
      </c>
    </row>
    <row r="43" spans="1:7" ht="37.5" x14ac:dyDescent="0.3">
      <c r="A43" s="13" t="s">
        <v>45</v>
      </c>
      <c r="B43" s="14">
        <v>262200</v>
      </c>
      <c r="C43" s="14"/>
      <c r="D43" s="23">
        <f t="shared" si="0"/>
        <v>-262200</v>
      </c>
      <c r="E43" s="23"/>
      <c r="F43" s="23"/>
      <c r="G43" s="14">
        <f t="shared" si="1"/>
        <v>0</v>
      </c>
    </row>
    <row r="44" spans="1:7" x14ac:dyDescent="0.3">
      <c r="A44" s="13"/>
      <c r="B44" s="14"/>
      <c r="C44" s="14"/>
      <c r="D44" s="23"/>
      <c r="E44" s="23"/>
      <c r="F44" s="23"/>
      <c r="G44" s="14"/>
    </row>
    <row r="45" spans="1:7" ht="24.75" customHeight="1" x14ac:dyDescent="0.35">
      <c r="A45" s="19" t="s">
        <v>41</v>
      </c>
      <c r="B45" s="20">
        <f>1355876.2+35373803-0.1</f>
        <v>36729679.100000001</v>
      </c>
      <c r="C45" s="20">
        <f>1040092.6+20597371.5</f>
        <v>21637464.100000001</v>
      </c>
      <c r="D45" s="21"/>
      <c r="E45" s="21"/>
      <c r="F45" s="21"/>
      <c r="G45" s="20">
        <f t="shared" si="1"/>
        <v>58.91002761306455</v>
      </c>
    </row>
  </sheetData>
  <autoFilter ref="C9:C34"/>
  <mergeCells count="8">
    <mergeCell ref="A1:G1"/>
    <mergeCell ref="C3:C5"/>
    <mergeCell ref="G3:G5"/>
    <mergeCell ref="A3:A5"/>
    <mergeCell ref="D3:F3"/>
    <mergeCell ref="D4:D5"/>
    <mergeCell ref="E4:F4"/>
    <mergeCell ref="B3:B5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2022-11-29T11:19:16Z</cp:lastPrinted>
  <dcterms:created xsi:type="dcterms:W3CDTF">2016-07-20T06:48:49Z</dcterms:created>
  <dcterms:modified xsi:type="dcterms:W3CDTF">2022-11-29T11:20:51Z</dcterms:modified>
</cp:coreProperties>
</file>