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по закону об исполнении\"/>
    </mc:Choice>
  </mc:AlternateContent>
  <bookViews>
    <workbookView xWindow="360" yWindow="150" windowWidth="13395" windowHeight="12465"/>
  </bookViews>
  <sheets>
    <sheet name="РАСХОДЫ" sheetId="4" r:id="rId1"/>
  </sheets>
  <definedNames>
    <definedName name="_xlnm._FilterDatabase" localSheetId="0" hidden="1">РАСХОДЫ!$A$7:$H$88</definedName>
    <definedName name="_xlnm.Print_Titles" localSheetId="0">РАСХОДЫ!$5:$6</definedName>
  </definedNames>
  <calcPr calcId="152511"/>
</workbook>
</file>

<file path=xl/calcChain.xml><?xml version="1.0" encoding="utf-8"?>
<calcChain xmlns="http://schemas.openxmlformats.org/spreadsheetml/2006/main">
  <c r="E25" i="4" l="1"/>
  <c r="E24" i="4"/>
  <c r="E26" i="4"/>
  <c r="G15" i="4" l="1"/>
  <c r="E9" i="4" l="1"/>
  <c r="E88" i="4" l="1"/>
  <c r="D85" i="4"/>
  <c r="D83" i="4"/>
  <c r="D79" i="4"/>
  <c r="D74" i="4"/>
  <c r="D68" i="4"/>
  <c r="D59" i="4"/>
  <c r="D55" i="4"/>
  <c r="D46" i="4"/>
  <c r="D42" i="4"/>
  <c r="D37" i="4"/>
  <c r="D27" i="4"/>
  <c r="D23" i="4"/>
  <c r="D20" i="4"/>
  <c r="D8" i="4"/>
  <c r="D7" i="4" l="1"/>
  <c r="G9" i="4"/>
  <c r="G10" i="4"/>
  <c r="G11" i="4"/>
  <c r="G12" i="4"/>
  <c r="G13" i="4"/>
  <c r="G14" i="4"/>
  <c r="G16" i="4"/>
  <c r="G17" i="4"/>
  <c r="G18" i="4"/>
  <c r="G19" i="4"/>
  <c r="G21" i="4"/>
  <c r="G22" i="4"/>
  <c r="G24" i="4"/>
  <c r="G25" i="4"/>
  <c r="G26" i="4"/>
  <c r="G28" i="4"/>
  <c r="G29" i="4"/>
  <c r="G30" i="4"/>
  <c r="G31" i="4"/>
  <c r="G32" i="4"/>
  <c r="G33" i="4"/>
  <c r="G34" i="4"/>
  <c r="G35" i="4"/>
  <c r="G36" i="4"/>
  <c r="G38" i="4"/>
  <c r="G39" i="4"/>
  <c r="G40" i="4"/>
  <c r="G41" i="4"/>
  <c r="G43" i="4"/>
  <c r="G44" i="4"/>
  <c r="G45" i="4"/>
  <c r="G47" i="4"/>
  <c r="G48" i="4"/>
  <c r="G49" i="4"/>
  <c r="G50" i="4"/>
  <c r="G51" i="4"/>
  <c r="G52" i="4"/>
  <c r="G53" i="4"/>
  <c r="G54" i="4"/>
  <c r="G56" i="4"/>
  <c r="G57" i="4"/>
  <c r="G58" i="4"/>
  <c r="G60" i="4"/>
  <c r="G61" i="4"/>
  <c r="G62" i="4"/>
  <c r="G63" i="4"/>
  <c r="G64" i="4"/>
  <c r="G65" i="4"/>
  <c r="G66" i="4"/>
  <c r="G67" i="4"/>
  <c r="G69" i="4"/>
  <c r="G70" i="4"/>
  <c r="G71" i="4"/>
  <c r="G72" i="4"/>
  <c r="G73" i="4"/>
  <c r="G75" i="4"/>
  <c r="G76" i="4"/>
  <c r="G77" i="4"/>
  <c r="G78" i="4"/>
  <c r="G80" i="4"/>
  <c r="G81" i="4"/>
  <c r="G82" i="4"/>
  <c r="G84" i="4"/>
  <c r="G86" i="4"/>
  <c r="G87" i="4"/>
  <c r="G88" i="4"/>
  <c r="E10" i="4"/>
  <c r="E11" i="4"/>
  <c r="E12" i="4"/>
  <c r="E13" i="4"/>
  <c r="E14" i="4"/>
  <c r="E16" i="4"/>
  <c r="E17" i="4"/>
  <c r="E18" i="4"/>
  <c r="E19" i="4"/>
  <c r="E21" i="4"/>
  <c r="E22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3" i="4"/>
  <c r="E44" i="4"/>
  <c r="E45" i="4"/>
  <c r="E47" i="4"/>
  <c r="E48" i="4"/>
  <c r="E49" i="4"/>
  <c r="E50" i="4"/>
  <c r="E51" i="4"/>
  <c r="E52" i="4"/>
  <c r="E53" i="4"/>
  <c r="E54" i="4"/>
  <c r="E56" i="4"/>
  <c r="E57" i="4"/>
  <c r="E58" i="4"/>
  <c r="E60" i="4"/>
  <c r="E61" i="4"/>
  <c r="E62" i="4"/>
  <c r="E63" i="4"/>
  <c r="E64" i="4"/>
  <c r="E65" i="4"/>
  <c r="E66" i="4"/>
  <c r="E67" i="4"/>
  <c r="E69" i="4"/>
  <c r="E70" i="4"/>
  <c r="E71" i="4"/>
  <c r="E72" i="4"/>
  <c r="E73" i="4"/>
  <c r="E75" i="4"/>
  <c r="E76" i="4"/>
  <c r="E77" i="4"/>
  <c r="E78" i="4"/>
  <c r="E80" i="4"/>
  <c r="E81" i="4"/>
  <c r="E82" i="4"/>
  <c r="E84" i="4"/>
  <c r="E86" i="4"/>
  <c r="C8" i="4" l="1"/>
  <c r="G8" i="4" s="1"/>
  <c r="C20" i="4"/>
  <c r="G20" i="4" s="1"/>
  <c r="C23" i="4"/>
  <c r="G23" i="4" s="1"/>
  <c r="C27" i="4"/>
  <c r="G27" i="4" s="1"/>
  <c r="C37" i="4"/>
  <c r="G37" i="4" s="1"/>
  <c r="C42" i="4"/>
  <c r="G42" i="4" s="1"/>
  <c r="C46" i="4"/>
  <c r="G46" i="4" s="1"/>
  <c r="C55" i="4"/>
  <c r="G55" i="4" s="1"/>
  <c r="C59" i="4"/>
  <c r="G59" i="4" s="1"/>
  <c r="C68" i="4"/>
  <c r="G68" i="4" s="1"/>
  <c r="C74" i="4"/>
  <c r="G74" i="4" s="1"/>
  <c r="C79" i="4"/>
  <c r="G79" i="4" s="1"/>
  <c r="C83" i="4"/>
  <c r="G83" i="4" s="1"/>
  <c r="C85" i="4"/>
  <c r="G85" i="4" s="1"/>
  <c r="C7" i="4" l="1"/>
  <c r="G7" i="4" s="1"/>
  <c r="B85" i="4"/>
  <c r="E85" i="4" s="1"/>
  <c r="B83" i="4"/>
  <c r="E83" i="4" s="1"/>
  <c r="B79" i="4"/>
  <c r="E79" i="4" s="1"/>
  <c r="B74" i="4"/>
  <c r="E74" i="4" s="1"/>
  <c r="B68" i="4"/>
  <c r="E68" i="4" s="1"/>
  <c r="B59" i="4"/>
  <c r="E59" i="4" s="1"/>
  <c r="B55" i="4"/>
  <c r="E55" i="4" s="1"/>
  <c r="B46" i="4"/>
  <c r="E46" i="4" s="1"/>
  <c r="B42" i="4"/>
  <c r="E42" i="4" s="1"/>
  <c r="B37" i="4"/>
  <c r="E37" i="4" s="1"/>
  <c r="B27" i="4"/>
  <c r="E27" i="4" s="1"/>
  <c r="B23" i="4"/>
  <c r="E23" i="4" s="1"/>
  <c r="B20" i="4"/>
  <c r="E20" i="4" s="1"/>
  <c r="B8" i="4"/>
  <c r="E8" i="4" s="1"/>
  <c r="B7" i="4" l="1"/>
  <c r="E7" i="4" s="1"/>
</calcChain>
</file>

<file path=xl/sharedStrings.xml><?xml version="1.0" encoding="utf-8"?>
<sst xmlns="http://schemas.openxmlformats.org/spreadsheetml/2006/main" count="162" uniqueCount="116">
  <si>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</si>
  <si>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</si>
  <si>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</si>
  <si>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</si>
  <si>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</si>
  <si>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</si>
  <si>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</si>
  <si>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</si>
  <si>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</si>
  <si>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</si>
  <si>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</si>
  <si>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</si>
  <si>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</si>
  <si>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</si>
  <si>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</si>
  <si>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</si>
  <si>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</si>
  <si>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</si>
  <si>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</si>
  <si>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</si>
  <si>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</si>
  <si>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</si>
  <si>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</si>
  <si>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</si>
  <si>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</si>
  <si>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</si>
  <si>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</si>
  <si>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</si>
  <si>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</si>
  <si>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</si>
  <si>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</si>
  <si>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</si>
  <si>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</si>
  <si>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</si>
  <si>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</si>
  <si>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</si>
  <si>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</si>
  <si>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</si>
  <si>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</si>
  <si>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</si>
  <si>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</si>
  <si>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</si>
  <si>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</si>
  <si>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</si>
  <si>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</si>
  <si>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</si>
  <si>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</si>
  <si>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</si>
  <si>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</si>
  <si>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</si>
  <si>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</si>
  <si>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</si>
  <si>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</si>
  <si>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</si>
  <si>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</si>
  <si>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</si>
  <si>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</si>
  <si>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</si>
  <si>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</si>
  <si>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</si>
  <si>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</si>
  <si>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</si>
  <si>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</si>
  <si>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</si>
  <si>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</si>
  <si>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</si>
  <si>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</si>
  <si>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</si>
  <si>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</si>
  <si>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</si>
  <si>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</si>
  <si>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</si>
  <si>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</si>
  <si>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</si>
  <si>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</si>
  <si>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</si>
  <si>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</si>
  <si>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</si>
  <si>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</si>
  <si>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</si>
  <si>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</si>
  <si>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ВСЕГО РАСХОДОВ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</si>
  <si>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более 5%)</t>
    </r>
  </si>
  <si>
    <t>процент</t>
  </si>
  <si>
    <t>Отклонение исполнения 
от уточненного плана</t>
  </si>
  <si>
    <t>Отклонение исполнения 
от первоначального плана</t>
  </si>
  <si>
    <t>(тыс. рублей)</t>
  </si>
  <si>
    <t>Фактические расходы отражаются по соответствующим кодам бюджетной классификации расходов бюджета</t>
  </si>
  <si>
    <t>Уточнение плановых показателей</t>
  </si>
  <si>
    <t xml:space="preserve">Уточнение плановых показателей </t>
  </si>
  <si>
    <t>Поступление межбюджетных трансфертов из федерального бюджета сверх объемов, первоначально утвержденных законом о бюджете, в том числе на  осуществление выплат  на детей в возрасте от трех до семи лет</t>
  </si>
  <si>
    <t>Уточнение плановых показателей (в том числе за счет средств федерального бюджета)</t>
  </si>
  <si>
    <t>Поступление межбюджетных трансфертов из федерального бюджета (дотация на премирование победителей Всероссийского конкурса "Лучшая муниципальная практика")</t>
  </si>
  <si>
    <t>Поступление межбюджетных трансфертов из федерального бюджета сверх объемов, первоначально утвержденных законом о бюджете на поддержку отрасли культуры</t>
  </si>
  <si>
    <t>Уточнение плановых показателей (в том числе по средствам федерального бюджета)</t>
  </si>
  <si>
    <t>Уточнение плановых показателей (в том числе по средствам Государственной корпорации  - Фонда содействования реформированию жилищно-коммунального хозяйства)</t>
  </si>
  <si>
    <t>Сведения 
о фактически произведенных в 2022 году расходах бюджета Республики Татарстан по разделам и подразделам классификации расходов бюджетов 
в сравнении с первоначально утвержденными законом о бюджете значениями и с уточненными значениями с учетом внесенных изменений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</si>
  <si>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 РТ от 21.11.2021 № 86-ЗРТ 
"О бюджете Республики Татарстан на 2022 год и на плановый период 2023 и 2024 годов")</t>
    </r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</si>
  <si>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редакциях Законов РТ от 14.07.2022 № 42-ЗРТ, от 23.09.2022 № 51-ЗРТ, от 23.12.2022 № 98-ЗРТ 
"О внесении изменений в Закон РТ 
"О бюджете Республики Татарстан на 2022 год и на плановый период 2023 и 2024 годов")</t>
    </r>
  </si>
  <si>
    <t xml:space="preserve"> Исполнение за 2022 год</t>
  </si>
  <si>
    <t>Международные отношения и международное сотрудничество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</si>
  <si>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2023 год</t>
  </si>
  <si>
    <t>Экономия, сложившаяся по результатам проведения конкурсных процедур</t>
  </si>
  <si>
    <t>Поступление межбюджетных трансфертов из федерального бюджета и от государственной корпорации "ВЭБ.РФ" сверх объемов, первоначально утвержденных законом о бюджете, на финансовое обеспечение дорожной деятельности</t>
  </si>
  <si>
    <t>Уточнение плановых показателей (в том числе по средствам федерального бюджета) на реализацию мероприятий по созданию и модернизации объектов спортивной инфраструктуры</t>
  </si>
  <si>
    <t>Уточнение плановых показателей (в том числе по средствам федерального бюджета на реализацию мероприятий по повышению плодородия почв и вовлечение неиспользуемых земель сельскохозяйственных угодий в сельскохозяйственный оборот)</t>
  </si>
  <si>
    <t>Уточнение плановых показателей (в том числе по средствам федерального бюджета на осуществление отдельных полномочий в области водных отношений)</t>
  </si>
  <si>
    <t>Уточнение плановых показателей (в том числе по средствам федерального бюджета на осуществление отдельных полномочий в области лесных отношений)</t>
  </si>
  <si>
    <t>Уточнение плановых показателей (в том числе за счет средств федерального бюджета</t>
  </si>
  <si>
    <t>Уточнение плановых показателей (в том числе за счет средств федерального бюджета на реализацию программ формирования современной городской среды)</t>
  </si>
  <si>
    <t>Уточнение плановых показателей (в том числе за счет средств федерального бюджета на реализацию мероприятий по сокращению доли загрязненных сточных вод)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</si>
  <si>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ликвидацию несанкционированных свалок и ликвидацию (рекультивацию) объектов накопленного экологического вреда, представляющих угрозу реке Волге)</t>
  </si>
  <si>
    <t>Уточнение плановых показателей (в том числе за счет средств федерального бюджета на модернизацию инфраструктуры общего образования)</t>
  </si>
  <si>
    <t xml:space="preserve">Перераспределение средств </t>
  </si>
  <si>
    <t>Перераспределение средств  на оплату расходов в области геологии и использования недр</t>
  </si>
  <si>
    <t>Перераспределение средств на оплату расходов по обеспечению хранения и доставки иммунобиологических препаратов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</si>
</sst>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" fillId="0" borderId="0"/>
    <xf numFmtId="0" fontId="12" fillId="0" borderId="0"/>
  </cellStyleXfs>
  <cellXfs count="26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4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vertical="center" wrapText="1"/>
    </xf>
    <xf numFmtId="0" fontId="3" fillId="0" borderId="1" xfId="1" applyFill="1" applyBorder="1"/>
    <xf numFmtId="49" fontId="4" fillId="0" borderId="1" xfId="1" applyNumberFormat="1" applyFont="1" applyFill="1" applyBorder="1" applyAlignment="1">
      <alignment horizontal="justify" vertical="center" wrapText="1"/>
    </xf>
    <xf numFmtId="49" fontId="1" fillId="0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9" fontId="7" fillId="0" borderId="1" xfId="2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8" fillId="0" borderId="0" xfId="3" applyFont="1" applyAlignment="1">
      <alignment horizontal="right"/>
    </xf>
    <xf numFmtId="164" fontId="3" fillId="0" borderId="0" xfId="1" applyNumberFormat="1" applyFill="1"/>
    <xf numFmtId="49" fontId="2" fillId="0" borderId="1" xfId="1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4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9"/>
  <sheetViews>
    <sheetView showGridLines="0" tabSelected="1" topLeftCell="A55" workbookViewId="0">
      <selection activeCell="H65" sqref="H65"/>
    </sheetView>
  </sheetViews>
  <sheetFormatPr defaultRowHeight="10.15" customHeight="1" x14ac:dyDescent="0.25"/>
  <cols>
    <col min="1" max="1" width="44.42578125" style="1" customWidth="1"/>
    <col min="2" max="2" width="24.28515625" style="1" customWidth="1"/>
    <col min="3" max="3" width="30.28515625" style="1" customWidth="1"/>
    <col min="4" max="4" width="19.28515625" style="1" customWidth="1"/>
    <col min="5" max="5" width="12.28515625" style="1" customWidth="1"/>
    <col min="6" max="6" width="36.140625" style="1" customWidth="1"/>
    <col min="7" max="7" width="11.28515625" style="1" customWidth="1"/>
    <col min="8" max="8" width="38.7109375" style="1" customWidth="1"/>
    <col min="9" max="16384" width="9.140625" style="1"/>
  </cols>
  <sheetData>
    <row r="2" spans="1:8" ht="56.25" customHeight="1" x14ac:dyDescent="0.3">
      <c r="A2" s="21" t="s">
        <v>96</v>
      </c>
      <c r="B2" s="21"/>
      <c r="C2" s="21"/>
      <c r="D2" s="21"/>
      <c r="E2" s="21"/>
      <c r="F2" s="21"/>
      <c r="G2" s="21"/>
      <c r="H2" s="21"/>
    </row>
    <row r="3" spans="1:8" ht="19.5" customHeight="1" x14ac:dyDescent="0.3">
      <c r="A3" s="17"/>
      <c r="B3" s="17"/>
      <c r="C3" s="17"/>
      <c r="D3" s="17"/>
      <c r="E3" s="17"/>
      <c r="F3" s="17"/>
      <c r="G3" s="17"/>
      <c r="H3" s="17"/>
    </row>
    <row r="4" spans="1:8" ht="15.75" x14ac:dyDescent="0.25">
      <c r="C4" s="6"/>
      <c r="D4" s="18" t="s">
        <v>86</v>
      </c>
      <c r="E4" s="2"/>
      <c r="F4" s="2"/>
      <c r="G4" s="2"/>
      <c r="H4" s="2"/>
    </row>
    <row r="5" spans="1:8" ht="32.25" customHeight="1" x14ac:dyDescent="0.25">
      <c r="A5" s="23" t="s">
        <v>55</v>
      </c>
      <c r="B5" s="25" t="s">
        <v>97</v>
      </c>
      <c r="C5" s="25" t="s">
        <v>98</v>
      </c>
      <c r="D5" s="22" t="s">
        <v>99</v>
      </c>
      <c r="E5" s="24" t="s">
        <v>85</v>
      </c>
      <c r="F5" s="24"/>
      <c r="G5" s="24" t="s">
        <v>84</v>
      </c>
      <c r="H5" s="24"/>
    </row>
    <row r="6" spans="1:8" ht="96" customHeight="1" x14ac:dyDescent="0.25">
      <c r="A6" s="23"/>
      <c r="B6" s="25"/>
      <c r="C6" s="25"/>
      <c r="D6" s="22"/>
      <c r="E6" s="12" t="s">
        <v>83</v>
      </c>
      <c r="F6" s="13" t="s">
        <v>82</v>
      </c>
      <c r="G6" s="12" t="s">
        <v>83</v>
      </c>
      <c r="H6" s="13" t="s">
        <v>82</v>
      </c>
    </row>
    <row r="7" spans="1:8" s="3" customFormat="1" ht="20.25" customHeight="1" x14ac:dyDescent="0.25">
      <c r="A7" s="7" t="s">
        <v>81</v>
      </c>
      <c r="B7" s="4">
        <f>B8+B20+B23+B27+B37+B42+B46+B55+B59+B68+B74+B79+B83+B85</f>
        <v>324046421.40000004</v>
      </c>
      <c r="C7" s="4">
        <f t="shared" ref="C7:D7" si="0">C8+C20+C23+C27+C37+C42+C46+C55+C59+C68+C74+C79+C83+C85</f>
        <v>466842920.29999995</v>
      </c>
      <c r="D7" s="4">
        <f t="shared" si="0"/>
        <v>463181407.89999986</v>
      </c>
      <c r="E7" s="14">
        <f>D7*100/B7</f>
        <v>142.93674526596695</v>
      </c>
      <c r="F7" s="16"/>
      <c r="G7" s="14">
        <f>D7*100/C7</f>
        <v>99.215686424537154</v>
      </c>
      <c r="H7" s="16"/>
    </row>
    <row r="8" spans="1:8" s="3" customFormat="1" ht="22.5" customHeight="1" x14ac:dyDescent="0.25">
      <c r="A8" s="9" t="s">
        <v>62</v>
      </c>
      <c r="B8" s="4">
        <f>SUBTOTAL(9,B9:B19)</f>
        <v>33957241.200000003</v>
      </c>
      <c r="C8" s="4">
        <f t="shared" ref="C8:D8" si="1">SUBTOTAL(9,C9:C19)</f>
        <v>25612588.300000001</v>
      </c>
      <c r="D8" s="4">
        <f t="shared" si="1"/>
        <v>21307359.699999999</v>
      </c>
      <c r="E8" s="14">
        <f t="shared" ref="E8:E72" si="2">D8*100/B8</f>
        <v>62.747617141524437</v>
      </c>
      <c r="F8" s="8"/>
      <c r="G8" s="14">
        <f t="shared" ref="G8:G72" si="3">D8*100/C8</f>
        <v>83.190966295272858</v>
      </c>
      <c r="H8" s="8"/>
    </row>
    <row r="9" spans="1:8" s="3" customFormat="1" ht="50.25" customHeight="1" x14ac:dyDescent="0.25">
      <c r="A9" s="10" t="s">
        <v>0</v>
      </c>
      <c r="B9" s="11">
        <v>289024.3</v>
      </c>
      <c r="C9" s="5">
        <v>517932.7</v>
      </c>
      <c r="D9" s="5">
        <v>524366.4</v>
      </c>
      <c r="E9" s="15">
        <f>D9*100/B9</f>
        <v>181.42640601499599</v>
      </c>
      <c r="F9" s="10" t="s">
        <v>88</v>
      </c>
      <c r="G9" s="15">
        <f t="shared" si="3"/>
        <v>101.24218841559917</v>
      </c>
      <c r="H9" s="8"/>
    </row>
    <row r="10" spans="1:8" s="3" customFormat="1" ht="77.25" customHeight="1" x14ac:dyDescent="0.25">
      <c r="A10" s="10" t="s">
        <v>1</v>
      </c>
      <c r="B10" s="11">
        <v>283082.90000000002</v>
      </c>
      <c r="C10" s="5">
        <v>395268.1</v>
      </c>
      <c r="D10" s="5">
        <v>389256.1</v>
      </c>
      <c r="E10" s="15">
        <f t="shared" si="2"/>
        <v>137.50604504899448</v>
      </c>
      <c r="F10" s="10" t="s">
        <v>88</v>
      </c>
      <c r="G10" s="15">
        <f t="shared" si="3"/>
        <v>98.47900703345401</v>
      </c>
      <c r="H10" s="8"/>
    </row>
    <row r="11" spans="1:8" s="3" customFormat="1" ht="82.5" customHeight="1" x14ac:dyDescent="0.25">
      <c r="A11" s="10" t="s">
        <v>2</v>
      </c>
      <c r="B11" s="11">
        <v>175202.9</v>
      </c>
      <c r="C11" s="5">
        <v>337075</v>
      </c>
      <c r="D11" s="5">
        <v>354901.7</v>
      </c>
      <c r="E11" s="15">
        <f t="shared" si="2"/>
        <v>202.56611049246331</v>
      </c>
      <c r="F11" s="10" t="s">
        <v>88</v>
      </c>
      <c r="G11" s="15">
        <f t="shared" si="3"/>
        <v>105.2886449603204</v>
      </c>
      <c r="H11" s="8"/>
    </row>
    <row r="12" spans="1:8" s="3" customFormat="1" ht="21.75" customHeight="1" x14ac:dyDescent="0.25">
      <c r="A12" s="10" t="s">
        <v>3</v>
      </c>
      <c r="B12" s="11">
        <v>587292.9</v>
      </c>
      <c r="C12" s="5">
        <v>904909.2</v>
      </c>
      <c r="D12" s="5">
        <v>875729.1</v>
      </c>
      <c r="E12" s="15">
        <f t="shared" si="2"/>
        <v>149.11283620149331</v>
      </c>
      <c r="F12" s="10" t="s">
        <v>88</v>
      </c>
      <c r="G12" s="15">
        <f t="shared" si="3"/>
        <v>96.775356024670771</v>
      </c>
      <c r="H12" s="8"/>
    </row>
    <row r="13" spans="1:8" s="3" customFormat="1" ht="47.25" customHeight="1" x14ac:dyDescent="0.25">
      <c r="A13" s="10" t="s">
        <v>4</v>
      </c>
      <c r="B13" s="11">
        <v>723733.3</v>
      </c>
      <c r="C13" s="5">
        <v>1153763.7</v>
      </c>
      <c r="D13" s="5">
        <v>1181843.3999999999</v>
      </c>
      <c r="E13" s="15">
        <f t="shared" si="2"/>
        <v>163.29819285640164</v>
      </c>
      <c r="F13" s="10" t="s">
        <v>94</v>
      </c>
      <c r="G13" s="15">
        <f t="shared" si="3"/>
        <v>102.43374791562604</v>
      </c>
      <c r="H13" s="8"/>
    </row>
    <row r="14" spans="1:8" s="3" customFormat="1" ht="37.5" customHeight="1" x14ac:dyDescent="0.25">
      <c r="A14" s="10" t="s">
        <v>5</v>
      </c>
      <c r="B14" s="11">
        <v>50564.2</v>
      </c>
      <c r="C14" s="5">
        <v>86645</v>
      </c>
      <c r="D14" s="5">
        <v>86447.7</v>
      </c>
      <c r="E14" s="15">
        <f t="shared" si="2"/>
        <v>170.96621720505814</v>
      </c>
      <c r="F14" s="10" t="s">
        <v>89</v>
      </c>
      <c r="G14" s="15">
        <f t="shared" si="3"/>
        <v>99.772289226152694</v>
      </c>
      <c r="H14" s="8"/>
    </row>
    <row r="15" spans="1:8" s="3" customFormat="1" ht="37.5" customHeight="1" x14ac:dyDescent="0.25">
      <c r="A15" s="10" t="s">
        <v>100</v>
      </c>
      <c r="B15" s="11"/>
      <c r="C15" s="5">
        <v>101558.7</v>
      </c>
      <c r="D15" s="5">
        <v>101712</v>
      </c>
      <c r="E15" s="15"/>
      <c r="F15" s="10" t="s">
        <v>89</v>
      </c>
      <c r="G15" s="15">
        <f t="shared" si="3"/>
        <v>100.15094718620857</v>
      </c>
      <c r="H15" s="8"/>
    </row>
    <row r="16" spans="1:8" s="3" customFormat="1" ht="24.75" customHeight="1" x14ac:dyDescent="0.25">
      <c r="A16" s="10" t="s">
        <v>6</v>
      </c>
      <c r="B16" s="11">
        <v>587633.69999999995</v>
      </c>
      <c r="C16" s="5">
        <v>588248.69999999995</v>
      </c>
      <c r="D16" s="5">
        <v>576631.19999999995</v>
      </c>
      <c r="E16" s="15">
        <f t="shared" si="2"/>
        <v>98.127660139301057</v>
      </c>
      <c r="F16" s="10" t="s">
        <v>89</v>
      </c>
      <c r="G16" s="15">
        <f t="shared" si="3"/>
        <v>98.025070008654495</v>
      </c>
      <c r="H16" s="8"/>
    </row>
    <row r="17" spans="1:10" s="3" customFormat="1" ht="45.75" customHeight="1" x14ac:dyDescent="0.25">
      <c r="A17" s="10" t="s">
        <v>7</v>
      </c>
      <c r="B17" s="11">
        <v>6287800</v>
      </c>
      <c r="C17" s="5">
        <v>2925073.7</v>
      </c>
      <c r="D17" s="5"/>
      <c r="E17" s="15">
        <f t="shared" si="2"/>
        <v>0</v>
      </c>
      <c r="F17" s="10" t="s">
        <v>87</v>
      </c>
      <c r="G17" s="15">
        <f t="shared" si="3"/>
        <v>0</v>
      </c>
      <c r="H17" s="10" t="s">
        <v>87</v>
      </c>
    </row>
    <row r="18" spans="1:10" s="3" customFormat="1" ht="50.25" customHeight="1" x14ac:dyDescent="0.25">
      <c r="A18" s="10" t="s">
        <v>8</v>
      </c>
      <c r="B18" s="11">
        <v>63143</v>
      </c>
      <c r="C18" s="5">
        <v>107571.3</v>
      </c>
      <c r="D18" s="5">
        <v>108060.1</v>
      </c>
      <c r="E18" s="15">
        <f t="shared" si="2"/>
        <v>171.13551779294616</v>
      </c>
      <c r="F18" s="10" t="s">
        <v>94</v>
      </c>
      <c r="G18" s="15">
        <f t="shared" si="3"/>
        <v>100.45439629343514</v>
      </c>
      <c r="H18" s="8"/>
    </row>
    <row r="19" spans="1:10" s="3" customFormat="1" ht="94.5" customHeight="1" x14ac:dyDescent="0.25">
      <c r="A19" s="10" t="s">
        <v>9</v>
      </c>
      <c r="B19" s="11">
        <v>24909764</v>
      </c>
      <c r="C19" s="5">
        <v>18494542.199999999</v>
      </c>
      <c r="D19" s="5">
        <v>17108412</v>
      </c>
      <c r="E19" s="15">
        <f t="shared" si="2"/>
        <v>68.681549933592308</v>
      </c>
      <c r="F19" s="10" t="s">
        <v>89</v>
      </c>
      <c r="G19" s="15">
        <f t="shared" si="3"/>
        <v>92.505193234791179</v>
      </c>
      <c r="H19" s="10" t="s">
        <v>101</v>
      </c>
    </row>
    <row r="20" spans="1:10" s="3" customFormat="1" ht="16.7" customHeight="1" x14ac:dyDescent="0.25">
      <c r="A20" s="9" t="s">
        <v>63</v>
      </c>
      <c r="B20" s="4">
        <f>SUBTOTAL(9,B21:B22)</f>
        <v>139773.70000000001</v>
      </c>
      <c r="C20" s="4">
        <f t="shared" ref="C20:D20" si="4">SUBTOTAL(9,C21:C22)</f>
        <v>489257.10000000003</v>
      </c>
      <c r="D20" s="4">
        <f t="shared" si="4"/>
        <v>511501.5</v>
      </c>
      <c r="E20" s="14">
        <f t="shared" si="2"/>
        <v>365.94974591071133</v>
      </c>
      <c r="F20" s="10"/>
      <c r="G20" s="14">
        <f t="shared" si="3"/>
        <v>104.54656662110779</v>
      </c>
      <c r="H20" s="8"/>
    </row>
    <row r="21" spans="1:10" s="3" customFormat="1" ht="33" customHeight="1" x14ac:dyDescent="0.25">
      <c r="A21" s="10" t="s">
        <v>10</v>
      </c>
      <c r="B21" s="11">
        <v>105402.9</v>
      </c>
      <c r="C21" s="5">
        <v>424645.4</v>
      </c>
      <c r="D21" s="5">
        <v>446889.8</v>
      </c>
      <c r="E21" s="15">
        <f t="shared" si="2"/>
        <v>423.98245209572036</v>
      </c>
      <c r="F21" s="10" t="s">
        <v>89</v>
      </c>
      <c r="G21" s="15">
        <f t="shared" si="3"/>
        <v>105.23834710089876</v>
      </c>
      <c r="H21" s="8"/>
    </row>
    <row r="22" spans="1:10" s="3" customFormat="1" ht="21" customHeight="1" x14ac:dyDescent="0.25">
      <c r="A22" s="10" t="s">
        <v>11</v>
      </c>
      <c r="B22" s="11">
        <v>34370.800000000003</v>
      </c>
      <c r="C22" s="5">
        <v>64611.7</v>
      </c>
      <c r="D22" s="5">
        <v>64611.7</v>
      </c>
      <c r="E22" s="15">
        <f t="shared" si="2"/>
        <v>187.98427735170552</v>
      </c>
      <c r="F22" s="10" t="s">
        <v>89</v>
      </c>
      <c r="G22" s="15">
        <f t="shared" si="3"/>
        <v>100</v>
      </c>
      <c r="H22" s="8"/>
    </row>
    <row r="23" spans="1:10" s="3" customFormat="1" ht="50.1" customHeight="1" x14ac:dyDescent="0.25">
      <c r="A23" s="9" t="s">
        <v>64</v>
      </c>
      <c r="B23" s="4">
        <f>SUBTOTAL(9,B24:B26)</f>
        <v>1344794.4000000001</v>
      </c>
      <c r="C23" s="4">
        <f t="shared" ref="C23:D23" si="5">SUBTOTAL(9,C24:C26)</f>
        <v>1874485</v>
      </c>
      <c r="D23" s="4">
        <f t="shared" si="5"/>
        <v>1787961.4000000001</v>
      </c>
      <c r="E23" s="14">
        <f t="shared" si="2"/>
        <v>132.95425679940368</v>
      </c>
      <c r="F23" s="10"/>
      <c r="G23" s="14">
        <f t="shared" si="3"/>
        <v>95.384140177168661</v>
      </c>
      <c r="H23" s="8"/>
      <c r="J23" s="19"/>
    </row>
    <row r="24" spans="1:10" s="3" customFormat="1" ht="41.25" customHeight="1" x14ac:dyDescent="0.25">
      <c r="A24" s="10" t="s">
        <v>65</v>
      </c>
      <c r="B24" s="11">
        <v>4154.1000000000004</v>
      </c>
      <c r="C24" s="5">
        <v>16154.1</v>
      </c>
      <c r="D24" s="5">
        <v>19688.8</v>
      </c>
      <c r="E24" s="15">
        <f t="shared" si="2"/>
        <v>473.96066536674607</v>
      </c>
      <c r="F24" s="10" t="s">
        <v>88</v>
      </c>
      <c r="G24" s="15">
        <f t="shared" si="3"/>
        <v>121.88113234411078</v>
      </c>
      <c r="H24" s="10" t="s">
        <v>113</v>
      </c>
    </row>
    <row r="25" spans="1:10" s="3" customFormat="1" ht="66.95" customHeight="1" x14ac:dyDescent="0.25">
      <c r="A25" s="10" t="s">
        <v>66</v>
      </c>
      <c r="B25" s="11">
        <v>1202799.8</v>
      </c>
      <c r="C25" s="5">
        <v>1635643.9</v>
      </c>
      <c r="D25" s="5">
        <v>1545585.6</v>
      </c>
      <c r="E25" s="15">
        <f>D25*100/B25</f>
        <v>128.49899043880785</v>
      </c>
      <c r="F25" s="10" t="s">
        <v>88</v>
      </c>
      <c r="G25" s="15">
        <f t="shared" si="3"/>
        <v>94.494015476106995</v>
      </c>
      <c r="H25" s="10" t="s">
        <v>102</v>
      </c>
    </row>
    <row r="26" spans="1:10" s="3" customFormat="1" ht="50.1" customHeight="1" x14ac:dyDescent="0.25">
      <c r="A26" s="10" t="s">
        <v>59</v>
      </c>
      <c r="B26" s="11">
        <v>137840.5</v>
      </c>
      <c r="C26" s="5">
        <v>222687</v>
      </c>
      <c r="D26" s="5">
        <v>222687</v>
      </c>
      <c r="E26" s="15">
        <f t="shared" si="2"/>
        <v>161.55411508228713</v>
      </c>
      <c r="F26" s="10" t="s">
        <v>88</v>
      </c>
      <c r="G26" s="15">
        <f t="shared" si="3"/>
        <v>100</v>
      </c>
      <c r="H26" s="8"/>
    </row>
    <row r="27" spans="1:10" s="3" customFormat="1" ht="16.7" customHeight="1" x14ac:dyDescent="0.25">
      <c r="A27" s="9" t="s">
        <v>67</v>
      </c>
      <c r="B27" s="4">
        <f>SUBTOTAL(9,B28:B36)</f>
        <v>72423216.200000003</v>
      </c>
      <c r="C27" s="4">
        <f t="shared" ref="C27:D27" si="6">SUBTOTAL(9,C28:C36)</f>
        <v>147237107.40000001</v>
      </c>
      <c r="D27" s="4">
        <f t="shared" si="6"/>
        <v>150152489.5</v>
      </c>
      <c r="E27" s="14">
        <f t="shared" si="2"/>
        <v>207.32645880479413</v>
      </c>
      <c r="F27" s="10"/>
      <c r="G27" s="14">
        <f t="shared" si="3"/>
        <v>101.98005934202426</v>
      </c>
      <c r="H27" s="8"/>
    </row>
    <row r="28" spans="1:10" s="3" customFormat="1" ht="51.75" customHeight="1" x14ac:dyDescent="0.25">
      <c r="A28" s="10" t="s">
        <v>12</v>
      </c>
      <c r="B28" s="11">
        <v>848916.4</v>
      </c>
      <c r="C28" s="5">
        <v>1610943.4</v>
      </c>
      <c r="D28" s="5">
        <v>1564262.7</v>
      </c>
      <c r="E28" s="15">
        <f t="shared" si="2"/>
        <v>184.26581227550793</v>
      </c>
      <c r="F28" s="10" t="s">
        <v>94</v>
      </c>
      <c r="G28" s="15">
        <f t="shared" si="3"/>
        <v>97.102275598261244</v>
      </c>
      <c r="H28" s="10"/>
    </row>
    <row r="29" spans="1:10" s="3" customFormat="1" ht="50.25" customHeight="1" x14ac:dyDescent="0.25">
      <c r="A29" s="10" t="s">
        <v>13</v>
      </c>
      <c r="B29" s="11">
        <v>77867.7</v>
      </c>
      <c r="C29" s="5">
        <v>214520.9</v>
      </c>
      <c r="D29" s="5">
        <v>249621.2</v>
      </c>
      <c r="E29" s="15">
        <f t="shared" si="2"/>
        <v>320.57091708115178</v>
      </c>
      <c r="F29" s="10" t="s">
        <v>88</v>
      </c>
      <c r="G29" s="15">
        <f t="shared" si="3"/>
        <v>116.36218195989295</v>
      </c>
      <c r="H29" s="10" t="s">
        <v>114</v>
      </c>
    </row>
    <row r="30" spans="1:10" s="3" customFormat="1" ht="127.5" customHeight="1" x14ac:dyDescent="0.25">
      <c r="A30" s="10" t="s">
        <v>14</v>
      </c>
      <c r="B30" s="11">
        <v>14480513.5</v>
      </c>
      <c r="C30" s="5">
        <v>18201911.899999999</v>
      </c>
      <c r="D30" s="5">
        <v>18153469.800000001</v>
      </c>
      <c r="E30" s="15">
        <f t="shared" si="2"/>
        <v>125.36482079865469</v>
      </c>
      <c r="F30" s="10" t="s">
        <v>105</v>
      </c>
      <c r="G30" s="15">
        <f t="shared" si="3"/>
        <v>99.733862572975099</v>
      </c>
      <c r="H30" s="8"/>
    </row>
    <row r="31" spans="1:10" s="3" customFormat="1" ht="96" customHeight="1" x14ac:dyDescent="0.25">
      <c r="A31" s="10" t="s">
        <v>15</v>
      </c>
      <c r="B31" s="11">
        <v>378049.4</v>
      </c>
      <c r="C31" s="5">
        <v>1085561.3</v>
      </c>
      <c r="D31" s="5">
        <v>1082967.3</v>
      </c>
      <c r="E31" s="15">
        <f t="shared" si="2"/>
        <v>286.46184863671255</v>
      </c>
      <c r="F31" s="10" t="s">
        <v>106</v>
      </c>
      <c r="G31" s="15">
        <f t="shared" si="3"/>
        <v>99.761045276761422</v>
      </c>
      <c r="H31" s="8"/>
    </row>
    <row r="32" spans="1:10" s="3" customFormat="1" ht="94.5" customHeight="1" x14ac:dyDescent="0.25">
      <c r="A32" s="10" t="s">
        <v>16</v>
      </c>
      <c r="B32" s="11">
        <v>1113649.2</v>
      </c>
      <c r="C32" s="5">
        <v>1350569.4</v>
      </c>
      <c r="D32" s="5">
        <v>1342734.7</v>
      </c>
      <c r="E32" s="15">
        <f t="shared" si="2"/>
        <v>120.57070574827334</v>
      </c>
      <c r="F32" s="10" t="s">
        <v>107</v>
      </c>
      <c r="G32" s="15">
        <f t="shared" si="3"/>
        <v>99.419896526605754</v>
      </c>
      <c r="H32" s="8"/>
    </row>
    <row r="33" spans="1:8" s="3" customFormat="1" ht="55.5" customHeight="1" x14ac:dyDescent="0.25">
      <c r="A33" s="10" t="s">
        <v>17</v>
      </c>
      <c r="B33" s="11">
        <v>2068426.7</v>
      </c>
      <c r="C33" s="5">
        <v>8863466.1999999993</v>
      </c>
      <c r="D33" s="5">
        <v>8712679.9000000004</v>
      </c>
      <c r="E33" s="15">
        <f t="shared" si="2"/>
        <v>421.22256012262847</v>
      </c>
      <c r="F33" s="10" t="s">
        <v>108</v>
      </c>
      <c r="G33" s="15">
        <f t="shared" si="3"/>
        <v>98.298788570999463</v>
      </c>
      <c r="H33" s="8"/>
    </row>
    <row r="34" spans="1:8" s="3" customFormat="1" ht="126.75" customHeight="1" x14ac:dyDescent="0.25">
      <c r="A34" s="10" t="s">
        <v>18</v>
      </c>
      <c r="B34" s="11">
        <v>35236963.399999999</v>
      </c>
      <c r="C34" s="5">
        <v>78600605.700000003</v>
      </c>
      <c r="D34" s="5">
        <v>82880814.299999997</v>
      </c>
      <c r="E34" s="15">
        <f t="shared" si="2"/>
        <v>235.20986572866832</v>
      </c>
      <c r="F34" s="10" t="s">
        <v>103</v>
      </c>
      <c r="G34" s="15">
        <f t="shared" si="3"/>
        <v>105.44551605153852</v>
      </c>
      <c r="H34" s="8"/>
    </row>
    <row r="35" spans="1:8" s="3" customFormat="1" ht="93" customHeight="1" x14ac:dyDescent="0.25">
      <c r="A35" s="10" t="s">
        <v>19</v>
      </c>
      <c r="B35" s="11">
        <v>2321245.1</v>
      </c>
      <c r="C35" s="5">
        <v>3353102.4</v>
      </c>
      <c r="D35" s="5">
        <v>2819791.8</v>
      </c>
      <c r="E35" s="15">
        <f t="shared" si="2"/>
        <v>121.47755529995518</v>
      </c>
      <c r="F35" s="10" t="s">
        <v>91</v>
      </c>
      <c r="G35" s="15">
        <f t="shared" si="3"/>
        <v>84.095010042043455</v>
      </c>
      <c r="H35" s="10" t="s">
        <v>101</v>
      </c>
    </row>
    <row r="36" spans="1:8" s="3" customFormat="1" ht="49.5" customHeight="1" x14ac:dyDescent="0.25">
      <c r="A36" s="10" t="s">
        <v>20</v>
      </c>
      <c r="B36" s="11">
        <v>15897584.800000001</v>
      </c>
      <c r="C36" s="5">
        <v>33956426.200000003</v>
      </c>
      <c r="D36" s="5">
        <v>33346147.800000001</v>
      </c>
      <c r="E36" s="15">
        <f t="shared" si="2"/>
        <v>209.75606181386746</v>
      </c>
      <c r="F36" s="10" t="s">
        <v>91</v>
      </c>
      <c r="G36" s="15">
        <f t="shared" si="3"/>
        <v>98.202760218623936</v>
      </c>
      <c r="H36" s="10"/>
    </row>
    <row r="37" spans="1:8" s="3" customFormat="1" ht="33.4" customHeight="1" x14ac:dyDescent="0.25">
      <c r="A37" s="9" t="s">
        <v>68</v>
      </c>
      <c r="B37" s="4">
        <f>SUBTOTAL(9,B38:B41)</f>
        <v>16754359</v>
      </c>
      <c r="C37" s="4">
        <f t="shared" ref="C37:D37" si="7">SUBTOTAL(9,C38:C41)</f>
        <v>37162971.300000004</v>
      </c>
      <c r="D37" s="4">
        <f t="shared" si="7"/>
        <v>36680642.100000001</v>
      </c>
      <c r="E37" s="14">
        <f t="shared" si="2"/>
        <v>218.93193347474528</v>
      </c>
      <c r="F37" s="10"/>
      <c r="G37" s="14">
        <f t="shared" si="3"/>
        <v>98.702124229770604</v>
      </c>
      <c r="H37" s="8"/>
    </row>
    <row r="38" spans="1:8" s="3" customFormat="1" ht="20.25" customHeight="1" x14ac:dyDescent="0.25">
      <c r="A38" s="10" t="s">
        <v>21</v>
      </c>
      <c r="B38" s="11">
        <v>3072896.5</v>
      </c>
      <c r="C38" s="5">
        <v>5620630</v>
      </c>
      <c r="D38" s="5">
        <v>5633337</v>
      </c>
      <c r="E38" s="15">
        <f t="shared" si="2"/>
        <v>183.32335631870453</v>
      </c>
      <c r="F38" s="10" t="s">
        <v>88</v>
      </c>
      <c r="G38" s="15">
        <f t="shared" si="3"/>
        <v>100.22607785959937</v>
      </c>
      <c r="H38" s="8"/>
    </row>
    <row r="39" spans="1:8" s="3" customFormat="1" ht="97.5" customHeight="1" x14ac:dyDescent="0.25">
      <c r="A39" s="10" t="s">
        <v>22</v>
      </c>
      <c r="B39" s="11">
        <v>9135279.0999999996</v>
      </c>
      <c r="C39" s="5">
        <v>6644521.7999999998</v>
      </c>
      <c r="D39" s="5">
        <v>6269933</v>
      </c>
      <c r="E39" s="15">
        <f t="shared" si="2"/>
        <v>68.63427960290781</v>
      </c>
      <c r="F39" s="20" t="s">
        <v>95</v>
      </c>
      <c r="G39" s="15">
        <f t="shared" si="3"/>
        <v>94.362441552979789</v>
      </c>
      <c r="H39" s="10" t="s">
        <v>101</v>
      </c>
    </row>
    <row r="40" spans="1:8" s="3" customFormat="1" ht="78.75" customHeight="1" x14ac:dyDescent="0.25">
      <c r="A40" s="10" t="s">
        <v>23</v>
      </c>
      <c r="B40" s="11">
        <v>4127881.4</v>
      </c>
      <c r="C40" s="5">
        <v>23982070.800000001</v>
      </c>
      <c r="D40" s="5">
        <v>23846870.5</v>
      </c>
      <c r="E40" s="15">
        <f t="shared" si="2"/>
        <v>577.70241412459188</v>
      </c>
      <c r="F40" s="10" t="s">
        <v>109</v>
      </c>
      <c r="G40" s="15">
        <f t="shared" si="3"/>
        <v>99.436244262943291</v>
      </c>
      <c r="H40" s="8"/>
    </row>
    <row r="41" spans="1:8" s="3" customFormat="1" ht="49.5" customHeight="1" x14ac:dyDescent="0.25">
      <c r="A41" s="10" t="s">
        <v>24</v>
      </c>
      <c r="B41" s="11">
        <v>418302</v>
      </c>
      <c r="C41" s="5">
        <v>915748.7</v>
      </c>
      <c r="D41" s="5">
        <v>930501.6</v>
      </c>
      <c r="E41" s="15">
        <f t="shared" si="2"/>
        <v>222.44732274767992</v>
      </c>
      <c r="F41" s="10" t="s">
        <v>91</v>
      </c>
      <c r="G41" s="15">
        <f t="shared" si="3"/>
        <v>101.61102057802539</v>
      </c>
      <c r="H41" s="8"/>
    </row>
    <row r="42" spans="1:8" s="3" customFormat="1" ht="16.7" customHeight="1" x14ac:dyDescent="0.25">
      <c r="A42" s="9" t="s">
        <v>69</v>
      </c>
      <c r="B42" s="4">
        <f>SUBTOTAL(9,B43:B45)</f>
        <v>5678580.2999999998</v>
      </c>
      <c r="C42" s="4">
        <f t="shared" ref="C42:D42" si="8">SUBTOTAL(9,C43:C45)</f>
        <v>7175452.8000000007</v>
      </c>
      <c r="D42" s="4">
        <f t="shared" si="8"/>
        <v>7168908.2000000002</v>
      </c>
      <c r="E42" s="14">
        <f t="shared" si="2"/>
        <v>126.24472704911825</v>
      </c>
      <c r="F42" s="10"/>
      <c r="G42" s="14">
        <f t="shared" si="3"/>
        <v>99.908791818684932</v>
      </c>
      <c r="H42" s="8"/>
    </row>
    <row r="43" spans="1:8" s="3" customFormat="1" ht="99" customHeight="1" x14ac:dyDescent="0.25">
      <c r="A43" s="10" t="s">
        <v>58</v>
      </c>
      <c r="B43" s="11">
        <v>1855062.2</v>
      </c>
      <c r="C43" s="5">
        <v>2789803.5</v>
      </c>
      <c r="D43" s="5">
        <v>2789803.5</v>
      </c>
      <c r="E43" s="15">
        <f t="shared" si="2"/>
        <v>150.38867699422693</v>
      </c>
      <c r="F43" s="10" t="s">
        <v>110</v>
      </c>
      <c r="G43" s="15">
        <f t="shared" si="3"/>
        <v>100</v>
      </c>
      <c r="H43" s="8"/>
    </row>
    <row r="44" spans="1:8" s="3" customFormat="1" ht="53.25" customHeight="1" x14ac:dyDescent="0.25">
      <c r="A44" s="10" t="s">
        <v>25</v>
      </c>
      <c r="B44" s="11">
        <v>160336.70000000001</v>
      </c>
      <c r="C44" s="5">
        <v>303432.09999999998</v>
      </c>
      <c r="D44" s="5">
        <v>296743.2</v>
      </c>
      <c r="E44" s="15">
        <f t="shared" si="2"/>
        <v>185.07503272800301</v>
      </c>
      <c r="F44" s="10" t="s">
        <v>91</v>
      </c>
      <c r="G44" s="15">
        <f t="shared" si="3"/>
        <v>97.795585898789227</v>
      </c>
      <c r="H44" s="10"/>
    </row>
    <row r="45" spans="1:8" s="3" customFormat="1" ht="179.25" customHeight="1" x14ac:dyDescent="0.25">
      <c r="A45" s="10" t="s">
        <v>26</v>
      </c>
      <c r="B45" s="11">
        <v>3663181.4</v>
      </c>
      <c r="C45" s="5">
        <v>4082217.2</v>
      </c>
      <c r="D45" s="5">
        <v>4082361.5</v>
      </c>
      <c r="E45" s="15">
        <f t="shared" si="2"/>
        <v>111.4430614874819</v>
      </c>
      <c r="F45" s="10" t="s">
        <v>111</v>
      </c>
      <c r="G45" s="15">
        <f t="shared" si="3"/>
        <v>100.00353484376087</v>
      </c>
      <c r="H45" s="8"/>
    </row>
    <row r="46" spans="1:8" s="3" customFormat="1" ht="16.7" customHeight="1" x14ac:dyDescent="0.25">
      <c r="A46" s="9" t="s">
        <v>70</v>
      </c>
      <c r="B46" s="4">
        <f>SUBTOTAL(9,B47:B54)</f>
        <v>69494864.099999994</v>
      </c>
      <c r="C46" s="4">
        <f t="shared" ref="C46:D46" si="9">SUBTOTAL(9,C47:C54)</f>
        <v>93383061.099999994</v>
      </c>
      <c r="D46" s="4">
        <f t="shared" si="9"/>
        <v>92978752.799999982</v>
      </c>
      <c r="E46" s="14">
        <f t="shared" si="2"/>
        <v>133.79226508912618</v>
      </c>
      <c r="F46" s="10"/>
      <c r="G46" s="14">
        <f t="shared" si="3"/>
        <v>99.567043214007455</v>
      </c>
      <c r="H46" s="8"/>
    </row>
    <row r="47" spans="1:8" s="3" customFormat="1" ht="49.5" customHeight="1" x14ac:dyDescent="0.25">
      <c r="A47" s="10" t="s">
        <v>27</v>
      </c>
      <c r="B47" s="11">
        <v>5224975.5</v>
      </c>
      <c r="C47" s="5">
        <v>3559720.2</v>
      </c>
      <c r="D47" s="5">
        <v>3532136.9</v>
      </c>
      <c r="E47" s="15">
        <f t="shared" si="2"/>
        <v>67.601023200970033</v>
      </c>
      <c r="F47" s="10" t="s">
        <v>91</v>
      </c>
      <c r="G47" s="15">
        <f t="shared" si="3"/>
        <v>99.225127300735593</v>
      </c>
      <c r="H47" s="8"/>
    </row>
    <row r="48" spans="1:8" s="3" customFormat="1" ht="81" customHeight="1" x14ac:dyDescent="0.25">
      <c r="A48" s="10" t="s">
        <v>28</v>
      </c>
      <c r="B48" s="11">
        <v>9040146.9000000004</v>
      </c>
      <c r="C48" s="5">
        <v>34863770.899999999</v>
      </c>
      <c r="D48" s="5">
        <v>34568568.299999997</v>
      </c>
      <c r="E48" s="15">
        <f t="shared" si="2"/>
        <v>382.38945320678357</v>
      </c>
      <c r="F48" s="10" t="s">
        <v>112</v>
      </c>
      <c r="G48" s="15">
        <f t="shared" si="3"/>
        <v>99.153268300073634</v>
      </c>
      <c r="H48" s="8"/>
    </row>
    <row r="49" spans="1:8" s="3" customFormat="1" ht="16.7" customHeight="1" x14ac:dyDescent="0.25">
      <c r="A49" s="10" t="s">
        <v>29</v>
      </c>
      <c r="B49" s="11">
        <v>716419.1</v>
      </c>
      <c r="C49" s="5">
        <v>715511.5</v>
      </c>
      <c r="D49" s="5">
        <v>757448.6</v>
      </c>
      <c r="E49" s="15">
        <f t="shared" si="2"/>
        <v>105.72702486575247</v>
      </c>
      <c r="F49" s="10"/>
      <c r="G49" s="15">
        <f t="shared" si="3"/>
        <v>105.86113570501662</v>
      </c>
      <c r="H49" s="8"/>
    </row>
    <row r="50" spans="1:8" s="3" customFormat="1" ht="18.75" customHeight="1" x14ac:dyDescent="0.25">
      <c r="A50" s="10" t="s">
        <v>30</v>
      </c>
      <c r="B50" s="11">
        <v>7941022.5999999996</v>
      </c>
      <c r="C50" s="5">
        <v>9063385.6999999993</v>
      </c>
      <c r="D50" s="5">
        <v>9050507</v>
      </c>
      <c r="E50" s="15">
        <f t="shared" si="2"/>
        <v>113.97155575404105</v>
      </c>
      <c r="F50" s="10" t="s">
        <v>88</v>
      </c>
      <c r="G50" s="15">
        <f t="shared" si="3"/>
        <v>99.857904094272413</v>
      </c>
      <c r="H50" s="8"/>
    </row>
    <row r="51" spans="1:8" s="3" customFormat="1" ht="51.75" customHeight="1" x14ac:dyDescent="0.25">
      <c r="A51" s="10" t="s">
        <v>31</v>
      </c>
      <c r="B51" s="11">
        <v>437370.8</v>
      </c>
      <c r="C51" s="5">
        <v>632529.30000000005</v>
      </c>
      <c r="D51" s="5">
        <v>627070.80000000005</v>
      </c>
      <c r="E51" s="15">
        <f t="shared" si="2"/>
        <v>143.37280860999411</v>
      </c>
      <c r="F51" s="10" t="s">
        <v>91</v>
      </c>
      <c r="G51" s="15">
        <f t="shared" si="3"/>
        <v>99.137036023469591</v>
      </c>
      <c r="H51" s="8"/>
    </row>
    <row r="52" spans="1:8" s="3" customFormat="1" ht="18" customHeight="1" x14ac:dyDescent="0.25">
      <c r="A52" s="10" t="s">
        <v>32</v>
      </c>
      <c r="B52" s="11">
        <v>212719.4</v>
      </c>
      <c r="C52" s="5">
        <v>1211829.5</v>
      </c>
      <c r="D52" s="5">
        <v>1209587.1000000001</v>
      </c>
      <c r="E52" s="15">
        <f t="shared" si="2"/>
        <v>568.63036469640292</v>
      </c>
      <c r="F52" s="10" t="s">
        <v>88</v>
      </c>
      <c r="G52" s="15">
        <f t="shared" si="3"/>
        <v>99.814957467201467</v>
      </c>
      <c r="H52" s="8"/>
    </row>
    <row r="53" spans="1:8" s="3" customFormat="1" ht="16.7" customHeight="1" x14ac:dyDescent="0.25">
      <c r="A53" s="10" t="s">
        <v>33</v>
      </c>
      <c r="B53" s="11">
        <v>5371824.5</v>
      </c>
      <c r="C53" s="5">
        <v>6793788.5</v>
      </c>
      <c r="D53" s="5">
        <v>6612346.2999999998</v>
      </c>
      <c r="E53" s="15">
        <f t="shared" si="2"/>
        <v>123.09311854845593</v>
      </c>
      <c r="F53" s="10" t="s">
        <v>88</v>
      </c>
      <c r="G53" s="15">
        <f t="shared" si="3"/>
        <v>97.329292779720774</v>
      </c>
      <c r="H53" s="8"/>
    </row>
    <row r="54" spans="1:8" s="3" customFormat="1" ht="45.75" customHeight="1" x14ac:dyDescent="0.25">
      <c r="A54" s="10" t="s">
        <v>34</v>
      </c>
      <c r="B54" s="11">
        <v>40550385.299999997</v>
      </c>
      <c r="C54" s="5">
        <v>36542525.5</v>
      </c>
      <c r="D54" s="5">
        <v>36621087.799999997</v>
      </c>
      <c r="E54" s="15">
        <f t="shared" si="2"/>
        <v>90.31008590687793</v>
      </c>
      <c r="F54" s="10" t="s">
        <v>91</v>
      </c>
      <c r="G54" s="15">
        <f t="shared" si="3"/>
        <v>100.21498869857803</v>
      </c>
      <c r="H54" s="8"/>
    </row>
    <row r="55" spans="1:8" s="3" customFormat="1" ht="16.7" customHeight="1" x14ac:dyDescent="0.25">
      <c r="A55" s="9" t="s">
        <v>71</v>
      </c>
      <c r="B55" s="4">
        <f>SUBTOTAL(9,B56:B58)</f>
        <v>10123957.9</v>
      </c>
      <c r="C55" s="4">
        <f t="shared" ref="C55:D55" si="10">SUBTOTAL(9,C56:C58)</f>
        <v>14984211.300000001</v>
      </c>
      <c r="D55" s="4">
        <f t="shared" si="10"/>
        <v>15160278.5</v>
      </c>
      <c r="E55" s="14">
        <f t="shared" si="2"/>
        <v>149.7465581124157</v>
      </c>
      <c r="F55" s="10"/>
      <c r="G55" s="14">
        <f t="shared" si="3"/>
        <v>101.17501813392073</v>
      </c>
      <c r="H55" s="8"/>
    </row>
    <row r="56" spans="1:8" s="3" customFormat="1" ht="95.25" customHeight="1" x14ac:dyDescent="0.25">
      <c r="A56" s="10" t="s">
        <v>35</v>
      </c>
      <c r="B56" s="11">
        <v>9897756.5</v>
      </c>
      <c r="C56" s="5">
        <v>14782057.199999999</v>
      </c>
      <c r="D56" s="5">
        <v>14956427.199999999</v>
      </c>
      <c r="E56" s="15">
        <f t="shared" si="2"/>
        <v>151.10926602407324</v>
      </c>
      <c r="F56" s="10" t="s">
        <v>93</v>
      </c>
      <c r="G56" s="15">
        <f t="shared" si="3"/>
        <v>101.17960577232782</v>
      </c>
      <c r="H56" s="8"/>
    </row>
    <row r="57" spans="1:8" s="3" customFormat="1" ht="16.7" customHeight="1" x14ac:dyDescent="0.25">
      <c r="A57" s="10" t="s">
        <v>36</v>
      </c>
      <c r="B57" s="11">
        <v>60415.6</v>
      </c>
      <c r="C57" s="5">
        <v>63461.8</v>
      </c>
      <c r="D57" s="5">
        <v>63461.8</v>
      </c>
      <c r="E57" s="15">
        <f t="shared" si="2"/>
        <v>105.04207522560398</v>
      </c>
      <c r="F57" s="10"/>
      <c r="G57" s="15">
        <f t="shared" si="3"/>
        <v>100</v>
      </c>
      <c r="H57" s="8"/>
    </row>
    <row r="58" spans="1:8" s="3" customFormat="1" ht="33.4" customHeight="1" x14ac:dyDescent="0.25">
      <c r="A58" s="10" t="s">
        <v>37</v>
      </c>
      <c r="B58" s="11">
        <v>165785.79999999999</v>
      </c>
      <c r="C58" s="5">
        <v>138692.29999999999</v>
      </c>
      <c r="D58" s="5">
        <v>140389.5</v>
      </c>
      <c r="E58" s="15">
        <f t="shared" si="2"/>
        <v>84.681257381512779</v>
      </c>
      <c r="F58" s="10" t="s">
        <v>88</v>
      </c>
      <c r="G58" s="15">
        <f t="shared" si="3"/>
        <v>101.22371609671194</v>
      </c>
      <c r="H58" s="8"/>
    </row>
    <row r="59" spans="1:8" s="3" customFormat="1" ht="16.7" customHeight="1" x14ac:dyDescent="0.25">
      <c r="A59" s="9" t="s">
        <v>72</v>
      </c>
      <c r="B59" s="4">
        <f>SUBTOTAL(9,B60:B67)</f>
        <v>31514758.599999998</v>
      </c>
      <c r="C59" s="4">
        <f t="shared" ref="C59:D59" si="11">SUBTOTAL(9,C60:C67)</f>
        <v>42969637</v>
      </c>
      <c r="D59" s="4">
        <f t="shared" si="11"/>
        <v>43175991.600000001</v>
      </c>
      <c r="E59" s="14">
        <f t="shared" si="2"/>
        <v>137.00245065497663</v>
      </c>
      <c r="F59" s="10"/>
      <c r="G59" s="14">
        <f t="shared" si="3"/>
        <v>100.48023351931039</v>
      </c>
      <c r="H59" s="8"/>
    </row>
    <row r="60" spans="1:8" s="3" customFormat="1" ht="52.5" customHeight="1" x14ac:dyDescent="0.25">
      <c r="A60" s="10" t="s">
        <v>38</v>
      </c>
      <c r="B60" s="11">
        <v>10270075.699999999</v>
      </c>
      <c r="C60" s="5">
        <v>15269365.9</v>
      </c>
      <c r="D60" s="5">
        <v>15086361.300000001</v>
      </c>
      <c r="E60" s="15">
        <f t="shared" si="2"/>
        <v>146.89630087147265</v>
      </c>
      <c r="F60" s="10" t="s">
        <v>91</v>
      </c>
      <c r="G60" s="15">
        <f t="shared" si="3"/>
        <v>98.801491815714499</v>
      </c>
      <c r="H60" s="8"/>
    </row>
    <row r="61" spans="1:8" s="3" customFormat="1" ht="49.5" customHeight="1" x14ac:dyDescent="0.25">
      <c r="A61" s="10" t="s">
        <v>39</v>
      </c>
      <c r="B61" s="11">
        <v>2788632.4</v>
      </c>
      <c r="C61" s="5">
        <v>2706759.4</v>
      </c>
      <c r="D61" s="5">
        <v>2708460.1</v>
      </c>
      <c r="E61" s="15">
        <f t="shared" si="2"/>
        <v>97.125031610476881</v>
      </c>
      <c r="F61" s="10" t="s">
        <v>91</v>
      </c>
      <c r="G61" s="15">
        <f t="shared" si="3"/>
        <v>100.06283159116396</v>
      </c>
      <c r="H61" s="8"/>
    </row>
    <row r="62" spans="1:8" s="3" customFormat="1" ht="16.7" customHeight="1" x14ac:dyDescent="0.25">
      <c r="A62" s="10" t="s">
        <v>40</v>
      </c>
      <c r="B62" s="11">
        <v>342355.6</v>
      </c>
      <c r="C62" s="5">
        <v>362539.1</v>
      </c>
      <c r="D62" s="5">
        <v>362539.1</v>
      </c>
      <c r="E62" s="15">
        <f t="shared" si="2"/>
        <v>105.89547826879421</v>
      </c>
      <c r="F62" s="10"/>
      <c r="G62" s="15">
        <f t="shared" si="3"/>
        <v>100</v>
      </c>
      <c r="H62" s="8"/>
    </row>
    <row r="63" spans="1:8" s="3" customFormat="1" ht="16.7" customHeight="1" x14ac:dyDescent="0.25">
      <c r="A63" s="10" t="s">
        <v>41</v>
      </c>
      <c r="B63" s="11">
        <v>23071.8</v>
      </c>
      <c r="C63" s="5">
        <v>10955.3</v>
      </c>
      <c r="D63" s="5">
        <v>10982.9</v>
      </c>
      <c r="E63" s="15">
        <f t="shared" si="2"/>
        <v>47.603134562539552</v>
      </c>
      <c r="F63" s="10" t="s">
        <v>88</v>
      </c>
      <c r="G63" s="15">
        <f t="shared" si="3"/>
        <v>100.2519328544175</v>
      </c>
      <c r="H63" s="10"/>
    </row>
    <row r="64" spans="1:8" s="3" customFormat="1" ht="50.1" customHeight="1" x14ac:dyDescent="0.25">
      <c r="A64" s="10" t="s">
        <v>42</v>
      </c>
      <c r="B64" s="11">
        <v>615386.69999999995</v>
      </c>
      <c r="C64" s="5">
        <v>673087.7</v>
      </c>
      <c r="D64" s="5">
        <v>673087.7</v>
      </c>
      <c r="E64" s="15">
        <f t="shared" si="2"/>
        <v>109.37638073751026</v>
      </c>
      <c r="F64" s="10" t="s">
        <v>88</v>
      </c>
      <c r="G64" s="15">
        <f t="shared" si="3"/>
        <v>100</v>
      </c>
      <c r="H64" s="8"/>
    </row>
    <row r="65" spans="1:8" s="3" customFormat="1" ht="69.75" customHeight="1" x14ac:dyDescent="0.25">
      <c r="A65" s="10" t="s">
        <v>43</v>
      </c>
      <c r="B65" s="11">
        <v>139493.20000000001</v>
      </c>
      <c r="C65" s="5">
        <v>285016.3</v>
      </c>
      <c r="D65" s="5">
        <v>417316.3</v>
      </c>
      <c r="E65" s="15">
        <f t="shared" si="2"/>
        <v>299.16605253876173</v>
      </c>
      <c r="F65" s="10" t="s">
        <v>88</v>
      </c>
      <c r="G65" s="15">
        <f t="shared" si="3"/>
        <v>146.41839782496652</v>
      </c>
      <c r="H65" s="10" t="s">
        <v>115</v>
      </c>
    </row>
    <row r="66" spans="1:8" s="3" customFormat="1" ht="33.4" customHeight="1" x14ac:dyDescent="0.25">
      <c r="A66" s="10" t="s">
        <v>73</v>
      </c>
      <c r="B66" s="11">
        <v>31195</v>
      </c>
      <c r="C66" s="5">
        <v>31195</v>
      </c>
      <c r="D66" s="5">
        <v>31195</v>
      </c>
      <c r="E66" s="15">
        <f t="shared" si="2"/>
        <v>100</v>
      </c>
      <c r="F66" s="10"/>
      <c r="G66" s="15">
        <f t="shared" si="3"/>
        <v>100</v>
      </c>
      <c r="H66" s="8"/>
    </row>
    <row r="67" spans="1:8" s="3" customFormat="1" ht="49.5" customHeight="1" x14ac:dyDescent="0.25">
      <c r="A67" s="10" t="s">
        <v>74</v>
      </c>
      <c r="B67" s="11">
        <v>17304548.199999999</v>
      </c>
      <c r="C67" s="5">
        <v>23630718.300000001</v>
      </c>
      <c r="D67" s="5">
        <v>23886049.199999999</v>
      </c>
      <c r="E67" s="15">
        <f t="shared" si="2"/>
        <v>138.03335934537719</v>
      </c>
      <c r="F67" s="10" t="s">
        <v>91</v>
      </c>
      <c r="G67" s="15">
        <f t="shared" si="3"/>
        <v>101.08050418425071</v>
      </c>
      <c r="H67" s="8"/>
    </row>
    <row r="68" spans="1:8" s="3" customFormat="1" ht="16.7" customHeight="1" x14ac:dyDescent="0.25">
      <c r="A68" s="9" t="s">
        <v>75</v>
      </c>
      <c r="B68" s="4">
        <f>SUBTOTAL(9,B69:B73)</f>
        <v>55363078.800000004</v>
      </c>
      <c r="C68" s="4">
        <f t="shared" ref="C68:D68" si="12">SUBTOTAL(9,C69:C73)</f>
        <v>57775049.5</v>
      </c>
      <c r="D68" s="4">
        <f t="shared" si="12"/>
        <v>56035721.700000003</v>
      </c>
      <c r="E68" s="14">
        <f t="shared" si="2"/>
        <v>101.21496657082589</v>
      </c>
      <c r="F68" s="10"/>
      <c r="G68" s="14">
        <f t="shared" si="3"/>
        <v>96.989482804337541</v>
      </c>
      <c r="H68" s="8"/>
    </row>
    <row r="69" spans="1:8" s="3" customFormat="1" ht="16.7" customHeight="1" x14ac:dyDescent="0.25">
      <c r="A69" s="10" t="s">
        <v>44</v>
      </c>
      <c r="B69" s="11">
        <v>976398.2</v>
      </c>
      <c r="C69" s="5">
        <v>979063.9</v>
      </c>
      <c r="D69" s="5">
        <v>972443.8</v>
      </c>
      <c r="E69" s="15">
        <f t="shared" si="2"/>
        <v>99.595001301723016</v>
      </c>
      <c r="F69" s="10"/>
      <c r="G69" s="15">
        <f t="shared" si="3"/>
        <v>99.323833715041474</v>
      </c>
      <c r="H69" s="8"/>
    </row>
    <row r="70" spans="1:8" s="3" customFormat="1" ht="16.7" customHeight="1" x14ac:dyDescent="0.25">
      <c r="A70" s="10" t="s">
        <v>45</v>
      </c>
      <c r="B70" s="11">
        <v>6188540.0999999996</v>
      </c>
      <c r="C70" s="5">
        <v>5896496.5999999996</v>
      </c>
      <c r="D70" s="5">
        <v>5762839.4000000004</v>
      </c>
      <c r="E70" s="15">
        <f t="shared" si="2"/>
        <v>93.121145001548911</v>
      </c>
      <c r="F70" s="10" t="s">
        <v>88</v>
      </c>
      <c r="G70" s="15">
        <f t="shared" si="3"/>
        <v>97.733277756829381</v>
      </c>
      <c r="H70" s="8"/>
    </row>
    <row r="71" spans="1:8" s="3" customFormat="1" ht="16.7" customHeight="1" x14ac:dyDescent="0.25">
      <c r="A71" s="10" t="s">
        <v>46</v>
      </c>
      <c r="B71" s="11">
        <v>32384815.600000001</v>
      </c>
      <c r="C71" s="5">
        <v>30782792.399999999</v>
      </c>
      <c r="D71" s="5">
        <v>29340187.300000001</v>
      </c>
      <c r="E71" s="15">
        <f t="shared" si="2"/>
        <v>90.598593064090196</v>
      </c>
      <c r="F71" s="10" t="s">
        <v>88</v>
      </c>
      <c r="G71" s="15">
        <f t="shared" si="3"/>
        <v>95.313598970313038</v>
      </c>
      <c r="H71" s="8"/>
    </row>
    <row r="72" spans="1:8" s="3" customFormat="1" ht="115.5" customHeight="1" x14ac:dyDescent="0.25">
      <c r="A72" s="10" t="s">
        <v>47</v>
      </c>
      <c r="B72" s="11">
        <v>15426167.300000001</v>
      </c>
      <c r="C72" s="5">
        <v>19570322.399999999</v>
      </c>
      <c r="D72" s="5">
        <v>19412563.100000001</v>
      </c>
      <c r="E72" s="15">
        <f t="shared" si="2"/>
        <v>125.84177730264861</v>
      </c>
      <c r="F72" s="10" t="s">
        <v>90</v>
      </c>
      <c r="G72" s="15">
        <f t="shared" si="3"/>
        <v>99.193885022558462</v>
      </c>
      <c r="H72" s="8"/>
    </row>
    <row r="73" spans="1:8" s="3" customFormat="1" ht="45" customHeight="1" x14ac:dyDescent="0.25">
      <c r="A73" s="10" t="s">
        <v>48</v>
      </c>
      <c r="B73" s="11">
        <v>387157.6</v>
      </c>
      <c r="C73" s="5">
        <v>546374.19999999995</v>
      </c>
      <c r="D73" s="5">
        <v>547688.1</v>
      </c>
      <c r="E73" s="15">
        <f t="shared" ref="E73:E88" si="13">D73*100/B73</f>
        <v>141.46386381153309</v>
      </c>
      <c r="F73" s="10" t="s">
        <v>94</v>
      </c>
      <c r="G73" s="15">
        <f t="shared" ref="G73:G88" si="14">D73*100/C73</f>
        <v>100.24047621575104</v>
      </c>
      <c r="H73" s="8"/>
    </row>
    <row r="74" spans="1:8" s="3" customFormat="1" ht="16.7" customHeight="1" x14ac:dyDescent="0.25">
      <c r="A74" s="9" t="s">
        <v>76</v>
      </c>
      <c r="B74" s="4">
        <f>SUBTOTAL(9,B75:B78)</f>
        <v>3961266.1</v>
      </c>
      <c r="C74" s="4">
        <f t="shared" ref="C74:D74" si="15">SUBTOTAL(9,C75:C78)</f>
        <v>8211054.7999999998</v>
      </c>
      <c r="D74" s="4">
        <f t="shared" si="15"/>
        <v>8141089.1999999993</v>
      </c>
      <c r="E74" s="14">
        <f t="shared" si="13"/>
        <v>205.51735214152865</v>
      </c>
      <c r="F74" s="10"/>
      <c r="G74" s="14">
        <f t="shared" si="14"/>
        <v>99.147909718006005</v>
      </c>
      <c r="H74" s="8"/>
    </row>
    <row r="75" spans="1:8" s="3" customFormat="1" ht="50.25" customHeight="1" x14ac:dyDescent="0.25">
      <c r="A75" s="10" t="s">
        <v>77</v>
      </c>
      <c r="B75" s="11">
        <v>3058592.2</v>
      </c>
      <c r="C75" s="5">
        <v>6088601.5999999996</v>
      </c>
      <c r="D75" s="5">
        <v>6034567.0999999996</v>
      </c>
      <c r="E75" s="15">
        <f t="shared" si="13"/>
        <v>197.29884552769079</v>
      </c>
      <c r="F75" s="10" t="s">
        <v>94</v>
      </c>
      <c r="G75" s="15">
        <f t="shared" si="14"/>
        <v>99.112530207264669</v>
      </c>
      <c r="H75" s="8"/>
    </row>
    <row r="76" spans="1:8" s="3" customFormat="1" ht="97.5" customHeight="1" x14ac:dyDescent="0.25">
      <c r="A76" s="10" t="s">
        <v>49</v>
      </c>
      <c r="B76" s="11">
        <v>271460.09999999998</v>
      </c>
      <c r="C76" s="5">
        <v>1024198.1</v>
      </c>
      <c r="D76" s="5">
        <v>1023837.3</v>
      </c>
      <c r="E76" s="15">
        <f t="shared" si="13"/>
        <v>377.15940574692195</v>
      </c>
      <c r="F76" s="10" t="s">
        <v>104</v>
      </c>
      <c r="G76" s="15">
        <f t="shared" si="14"/>
        <v>99.964772440019175</v>
      </c>
      <c r="H76" s="8"/>
    </row>
    <row r="77" spans="1:8" s="3" customFormat="1" ht="16.7" customHeight="1" x14ac:dyDescent="0.25">
      <c r="A77" s="10" t="s">
        <v>50</v>
      </c>
      <c r="B77" s="11">
        <v>582854.69999999995</v>
      </c>
      <c r="C77" s="5">
        <v>1017820.2</v>
      </c>
      <c r="D77" s="5">
        <v>997731.2</v>
      </c>
      <c r="E77" s="15">
        <f t="shared" si="13"/>
        <v>171.18008999498505</v>
      </c>
      <c r="F77" s="10" t="s">
        <v>88</v>
      </c>
      <c r="G77" s="15">
        <f t="shared" si="14"/>
        <v>98.026272223718891</v>
      </c>
      <c r="H77" s="8"/>
    </row>
    <row r="78" spans="1:8" s="3" customFormat="1" ht="33.4" customHeight="1" x14ac:dyDescent="0.25">
      <c r="A78" s="10" t="s">
        <v>51</v>
      </c>
      <c r="B78" s="11">
        <v>48359.1</v>
      </c>
      <c r="C78" s="5">
        <v>80434.899999999994</v>
      </c>
      <c r="D78" s="5">
        <v>84953.600000000006</v>
      </c>
      <c r="E78" s="15">
        <f t="shared" si="13"/>
        <v>175.67241739403752</v>
      </c>
      <c r="F78" s="10" t="s">
        <v>88</v>
      </c>
      <c r="G78" s="15">
        <f t="shared" si="14"/>
        <v>105.61783504424075</v>
      </c>
      <c r="H78" s="8"/>
    </row>
    <row r="79" spans="1:8" s="3" customFormat="1" ht="33.4" customHeight="1" x14ac:dyDescent="0.25">
      <c r="A79" s="9" t="s">
        <v>78</v>
      </c>
      <c r="B79" s="4">
        <f>SUBTOTAL(9,B80:B82)</f>
        <v>1712969.3</v>
      </c>
      <c r="C79" s="4">
        <f t="shared" ref="C79:D79" si="16">SUBTOTAL(9,C80:C82)</f>
        <v>1830900.9</v>
      </c>
      <c r="D79" s="4">
        <f t="shared" si="16"/>
        <v>1831667.9000000001</v>
      </c>
      <c r="E79" s="14">
        <f t="shared" si="13"/>
        <v>106.92940614872666</v>
      </c>
      <c r="F79" s="10"/>
      <c r="G79" s="14">
        <f t="shared" si="14"/>
        <v>100.04189194510747</v>
      </c>
      <c r="H79" s="8"/>
    </row>
    <row r="80" spans="1:8" s="3" customFormat="1" ht="16.7" customHeight="1" x14ac:dyDescent="0.25">
      <c r="A80" s="10" t="s">
        <v>52</v>
      </c>
      <c r="B80" s="11">
        <v>991560.9</v>
      </c>
      <c r="C80" s="5">
        <v>1006854.5</v>
      </c>
      <c r="D80" s="5">
        <v>1006883.8</v>
      </c>
      <c r="E80" s="15">
        <f t="shared" si="13"/>
        <v>101.54533120456847</v>
      </c>
      <c r="F80" s="10"/>
      <c r="G80" s="15">
        <f t="shared" si="14"/>
        <v>100.00291005304143</v>
      </c>
      <c r="H80" s="8"/>
    </row>
    <row r="81" spans="1:8" s="3" customFormat="1" ht="18.75" customHeight="1" x14ac:dyDescent="0.25">
      <c r="A81" s="10" t="s">
        <v>53</v>
      </c>
      <c r="B81" s="11">
        <v>701480.1</v>
      </c>
      <c r="C81" s="5">
        <v>792941.5</v>
      </c>
      <c r="D81" s="5">
        <v>793059.5</v>
      </c>
      <c r="E81" s="15">
        <f t="shared" si="13"/>
        <v>113.0551672100178</v>
      </c>
      <c r="F81" s="10" t="s">
        <v>88</v>
      </c>
      <c r="G81" s="15">
        <f t="shared" si="14"/>
        <v>100.01488129956624</v>
      </c>
      <c r="H81" s="8"/>
    </row>
    <row r="82" spans="1:8" s="3" customFormat="1" ht="33.4" customHeight="1" x14ac:dyDescent="0.25">
      <c r="A82" s="10" t="s">
        <v>54</v>
      </c>
      <c r="B82" s="11">
        <v>19928.3</v>
      </c>
      <c r="C82" s="5">
        <v>31104.9</v>
      </c>
      <c r="D82" s="5">
        <v>31724.6</v>
      </c>
      <c r="E82" s="15">
        <f t="shared" si="13"/>
        <v>159.19370944837243</v>
      </c>
      <c r="F82" s="10" t="s">
        <v>88</v>
      </c>
      <c r="G82" s="15">
        <f t="shared" si="14"/>
        <v>101.99229060373123</v>
      </c>
      <c r="H82" s="8"/>
    </row>
    <row r="83" spans="1:8" s="3" customFormat="1" ht="50.1" customHeight="1" x14ac:dyDescent="0.25">
      <c r="A83" s="9" t="s">
        <v>79</v>
      </c>
      <c r="B83" s="4">
        <f>B84</f>
        <v>99265.3</v>
      </c>
      <c r="C83" s="4">
        <f t="shared" ref="C83:D83" si="17">C84</f>
        <v>206039.4</v>
      </c>
      <c r="D83" s="4">
        <f t="shared" si="17"/>
        <v>206039.4</v>
      </c>
      <c r="E83" s="14">
        <f t="shared" si="13"/>
        <v>207.56437546655275</v>
      </c>
      <c r="F83" s="10"/>
      <c r="G83" s="14">
        <f t="shared" si="14"/>
        <v>100</v>
      </c>
      <c r="H83" s="8"/>
    </row>
    <row r="84" spans="1:8" s="3" customFormat="1" ht="33.4" customHeight="1" x14ac:dyDescent="0.25">
      <c r="A84" s="10" t="s">
        <v>60</v>
      </c>
      <c r="B84" s="11">
        <v>99265.3</v>
      </c>
      <c r="C84" s="5">
        <v>206039.4</v>
      </c>
      <c r="D84" s="5">
        <v>206039.4</v>
      </c>
      <c r="E84" s="15">
        <f t="shared" si="13"/>
        <v>207.56437546655275</v>
      </c>
      <c r="F84" s="10" t="s">
        <v>88</v>
      </c>
      <c r="G84" s="15">
        <f t="shared" si="14"/>
        <v>100</v>
      </c>
      <c r="H84" s="8"/>
    </row>
    <row r="85" spans="1:8" s="3" customFormat="1" ht="66.95" customHeight="1" x14ac:dyDescent="0.25">
      <c r="A85" s="9" t="s">
        <v>80</v>
      </c>
      <c r="B85" s="4">
        <f>SUBTOTAL(9,B86:B88)</f>
        <v>21478296.5</v>
      </c>
      <c r="C85" s="4">
        <f t="shared" ref="C85:D85" si="18">SUBTOTAL(9,C86:C88)</f>
        <v>27931104.400000002</v>
      </c>
      <c r="D85" s="4">
        <f t="shared" si="18"/>
        <v>28043004.400000002</v>
      </c>
      <c r="E85" s="14">
        <f t="shared" si="13"/>
        <v>130.56437879046879</v>
      </c>
      <c r="F85" s="10"/>
      <c r="G85" s="14">
        <f t="shared" si="14"/>
        <v>100.40062862677209</v>
      </c>
      <c r="H85" s="8"/>
    </row>
    <row r="86" spans="1:8" s="3" customFormat="1" ht="48" customHeight="1" x14ac:dyDescent="0.25">
      <c r="A86" s="10" t="s">
        <v>56</v>
      </c>
      <c r="B86" s="11">
        <v>670085.30000000005</v>
      </c>
      <c r="C86" s="5">
        <v>670085.30000000005</v>
      </c>
      <c r="D86" s="5">
        <v>670085.30000000005</v>
      </c>
      <c r="E86" s="15">
        <f t="shared" si="13"/>
        <v>100</v>
      </c>
      <c r="F86" s="10"/>
      <c r="G86" s="15">
        <f t="shared" si="14"/>
        <v>100</v>
      </c>
      <c r="H86" s="8"/>
    </row>
    <row r="87" spans="1:8" s="3" customFormat="1" ht="98.25" customHeight="1" x14ac:dyDescent="0.25">
      <c r="A87" s="10" t="s">
        <v>61</v>
      </c>
      <c r="B87" s="11"/>
      <c r="C87" s="5">
        <v>40500</v>
      </c>
      <c r="D87" s="5">
        <v>40500</v>
      </c>
      <c r="E87" s="15"/>
      <c r="F87" s="10" t="s">
        <v>92</v>
      </c>
      <c r="G87" s="15">
        <f t="shared" si="14"/>
        <v>100</v>
      </c>
      <c r="H87" s="8"/>
    </row>
    <row r="88" spans="1:8" s="3" customFormat="1" ht="33.4" customHeight="1" x14ac:dyDescent="0.25">
      <c r="A88" s="10" t="s">
        <v>57</v>
      </c>
      <c r="B88" s="11">
        <v>20808211.199999999</v>
      </c>
      <c r="C88" s="5">
        <v>27220519.100000001</v>
      </c>
      <c r="D88" s="5">
        <v>27332419.100000001</v>
      </c>
      <c r="E88" s="15">
        <f t="shared" si="13"/>
        <v>131.35400653757301</v>
      </c>
      <c r="F88" s="10" t="s">
        <v>88</v>
      </c>
      <c r="G88" s="15">
        <f t="shared" si="14"/>
        <v>100.4110869435991</v>
      </c>
      <c r="H88" s="8"/>
    </row>
    <row r="89" spans="1:8" ht="15" x14ac:dyDescent="0.25"/>
  </sheetData>
  <mergeCells count="7">
    <mergeCell ref="A2:H2"/>
    <mergeCell ref="D5:D6"/>
    <mergeCell ref="A5:A6"/>
    <mergeCell ref="E5:F5"/>
    <mergeCell ref="G5:H5"/>
    <mergeCell ref="B5:B6"/>
    <mergeCell ref="C5:C6"/>
  </mergeCells>
  <pageMargins left="0.39370078740157483" right="0.39370078740157483" top="0.59055118110236227" bottom="0.59055118110236227" header="0.39370078740157483" footer="0.3937007874015748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2023-05-16T13:24:20Z</cp:lastPrinted>
  <dcterms:created xsi:type="dcterms:W3CDTF">2019-05-29T12:57:53Z</dcterms:created>
  <dcterms:modified xsi:type="dcterms:W3CDTF">2023-05-18T06:32:06Z</dcterms:modified>
</cp:coreProperties>
</file>