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по закону об исполнении\"/>
    </mc:Choice>
  </mc:AlternateContent>
  <bookViews>
    <workbookView xWindow="360" yWindow="150" windowWidth="13395" windowHeight="12465"/>
  </bookViews>
  <sheets>
    <sheet name="ДОХОДЫ" sheetId="4" r:id="rId1"/>
  </sheets>
  <definedNames>
    <definedName name="_xlnm.Print_Titles" localSheetId="0">ДОХОДЫ!$4:$6</definedName>
  </definedNames>
  <calcPr calcId="152511"/>
</workbook>
</file>

<file path=xl/calcChain.xml><?xml version="1.0" encoding="utf-8"?>
<calcChain xmlns="http://schemas.openxmlformats.org/spreadsheetml/2006/main">
  <c r="K21" i="4" l="1"/>
  <c r="K20" i="4"/>
  <c r="H21" i="4"/>
  <c r="H8" i="4" s="1"/>
  <c r="K8" i="4"/>
  <c r="L8" i="4"/>
  <c r="M8" i="4"/>
  <c r="I8" i="4"/>
  <c r="J8" i="4"/>
  <c r="B8" i="4"/>
  <c r="C8" i="4"/>
  <c r="D8" i="4"/>
  <c r="E8" i="4"/>
  <c r="F8" i="4"/>
  <c r="G8" i="4"/>
  <c r="E21" i="4"/>
  <c r="E20" i="4"/>
  <c r="F122" i="4" l="1"/>
  <c r="D21" i="4" l="1"/>
  <c r="C21" i="4"/>
  <c r="B21" i="4"/>
  <c r="C22" i="4" l="1"/>
  <c r="D22" i="4"/>
  <c r="E22" i="4"/>
  <c r="F22" i="4"/>
  <c r="G22" i="4"/>
  <c r="H22" i="4"/>
  <c r="I22" i="4"/>
  <c r="J22" i="4"/>
  <c r="K22" i="4"/>
  <c r="L22" i="4"/>
  <c r="M22" i="4"/>
  <c r="B22" i="4"/>
  <c r="C7" i="4" l="1"/>
  <c r="B7" i="4"/>
  <c r="M7" i="4"/>
  <c r="L7" i="4"/>
  <c r="F7" i="4"/>
  <c r="K7" i="4"/>
  <c r="H7" i="4"/>
  <c r="J7" i="4"/>
  <c r="I7" i="4"/>
  <c r="E7" i="4"/>
  <c r="G7" i="4"/>
  <c r="D7" i="4"/>
</calcChain>
</file>

<file path=xl/sharedStrings.xml><?xml version="1.0" encoding="utf-8"?>
<sst xmlns="http://schemas.openxmlformats.org/spreadsheetml/2006/main" count="47" uniqueCount="35">
  <si>
    <t>2022 год</t>
  </si>
  <si>
    <t>2023 год</t>
  </si>
  <si>
    <t>плановый период</t>
  </si>
  <si>
    <t xml:space="preserve">Наименование 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</si>
  <si>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</si>
  <si>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</si>
  <si>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</si>
  <si>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</si>
  <si>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</si>
  <si>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</si>
  <si>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</si>
  <si>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</si>
  <si>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</si>
  <si>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</si>
  <si>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</si>
  <si>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</si>
  <si>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</si>
  <si>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</si>
  <si>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Иные налоговые доходы</t>
  </si>
  <si>
    <t>Неналоговые доходы</t>
  </si>
  <si>
    <t>Дотации бюджетам бюджетной системы Российской Федерации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</si>
  <si>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</si>
  <si>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</si>
  <si>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</si>
  <si>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</si>
  <si>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ВСЕГО ДОХОДОВ</t>
  </si>
  <si>
    <t>НАЛОГОВЫЕ И НЕНАЛОГОВЫЕ ДОХОДЫ</t>
  </si>
  <si>
    <t>БЕЗВОЗМЕЗДНЫЕ ПОСТУПЛЕНИЯ</t>
  </si>
  <si>
    <r>
      <t xml:space="preserve">Сведения 
о внесенных изменениях в Закон Республики Татарстан "О бюджете Республики Татарстан на 2022 год
и на плановый период 2023 и 2024 годов" </t>
    </r>
    <r>
      <rPr>
        <i/>
        <sz val="14"/>
        <color theme="1"/>
        <rFont val="Times New Roman"/>
        <family val="1"/>
        <charset val="204"/>
      </rPr>
      <t>(в части доходов)</t>
    </r>
  </si>
  <si>
    <t>2024 год</t>
  </si>
  <si>
    <r>
      <t xml:space="preserve">Закон РТ от 25.11.2021 № 86-ЗРТ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25.11.2021)</t>
    </r>
  </si>
  <si>
    <r>
      <t xml:space="preserve">Закон РТ от 14.07.2022 № 42-ЗРТ 
"О внесении изменений в Закон 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14.07.2022)</t>
    </r>
  </si>
  <si>
    <r>
      <t xml:space="preserve">Закон РТ от 23.09.2022 № 51-ЗРТ 
"О внесении изменений в Закон 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26.09.2022)</t>
    </r>
  </si>
  <si>
    <r>
      <t xml:space="preserve">Закон РТ от 23.12.2022 № 98-ЗРТ 
"О внесении изменений в Закон РТ 
"О бюджете Республики Татарстан на 2022 год и на плановый период 2023 и 2024 годов" 
</t>
    </r>
    <r>
      <rPr>
        <i/>
        <sz val="12"/>
        <rFont val="Times New Roman"/>
        <family val="1"/>
        <charset val="204"/>
      </rPr>
      <t>(принят ГС РТ 23.12.2022)</t>
    </r>
  </si>
  <si>
    <t>Налог, взимаемый в связи с применением специального налогового режима «Автоматизированная упрощенная система налогообложения»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</si>
</sst>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6" fillId="0" borderId="0" xfId="1"/>
    <xf numFmtId="164" fontId="6" fillId="0" borderId="0" xfId="1" applyNumberFormat="1"/>
    <xf numFmtId="0" fontId="6" fillId="0" borderId="0" xfId="1" applyFill="1"/>
    <xf numFmtId="164" fontId="7" fillId="0" borderId="0" xfId="0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 vertical="center"/>
    </xf>
    <xf numFmtId="164" fontId="2" fillId="0" borderId="7" xfId="1" applyNumberFormat="1" applyFont="1" applyFill="1" applyBorder="1" applyAlignment="1">
      <alignment horizontal="right" vertical="center"/>
    </xf>
    <xf numFmtId="49" fontId="2" fillId="0" borderId="14" xfId="1" applyNumberFormat="1" applyFont="1" applyFill="1" applyBorder="1" applyAlignment="1">
      <alignment horizontal="justify" vertical="center" wrapText="1"/>
    </xf>
    <xf numFmtId="49" fontId="2" fillId="0" borderId="15" xfId="1" applyNumberFormat="1" applyFont="1" applyFill="1" applyBorder="1" applyAlignment="1">
      <alignment horizontal="justify"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horizontal="right" vertical="center"/>
    </xf>
    <xf numFmtId="164" fontId="8" fillId="0" borderId="0" xfId="1" applyNumberFormat="1" applyFont="1"/>
    <xf numFmtId="164" fontId="2" fillId="0" borderId="8" xfId="1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left" vertical="center" wrapText="1"/>
    </xf>
    <xf numFmtId="164" fontId="2" fillId="0" borderId="10" xfId="1" applyNumberFormat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right" vertical="center"/>
    </xf>
    <xf numFmtId="49" fontId="4" fillId="0" borderId="14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2"/>
  <sheetViews>
    <sheetView showGridLines="0" tabSelected="1" workbookViewId="0">
      <pane ySplit="6" topLeftCell="A7" activePane="bottomLeft" state="frozen"/>
      <selection pane="bottomLeft" activeCell="C24" sqref="C24"/>
    </sheetView>
  </sheetViews>
  <sheetFormatPr defaultRowHeight="10.15" customHeight="1" x14ac:dyDescent="0.25"/>
  <cols>
    <col min="1" max="1" width="44.42578125" style="2" customWidth="1"/>
    <col min="2" max="2" width="18.5703125" style="2" customWidth="1"/>
    <col min="3" max="3" width="15" style="2" customWidth="1"/>
    <col min="4" max="5" width="15.28515625" style="2" customWidth="1"/>
    <col min="6" max="6" width="14.5703125" style="2" customWidth="1"/>
    <col min="7" max="7" width="16.5703125" style="2" customWidth="1"/>
    <col min="8" max="8" width="15.28515625" style="2" customWidth="1"/>
    <col min="9" max="9" width="14.85546875" style="2" customWidth="1"/>
    <col min="10" max="10" width="15.42578125" style="2" customWidth="1"/>
    <col min="11" max="11" width="19" style="2" customWidth="1"/>
    <col min="12" max="12" width="14.7109375" style="2" customWidth="1"/>
    <col min="13" max="13" width="15.28515625" style="2" customWidth="1"/>
    <col min="14" max="16384" width="9.140625" style="2"/>
  </cols>
  <sheetData>
    <row r="2" spans="1:17" ht="56.25" customHeight="1" x14ac:dyDescent="0.3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7" ht="16.5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"/>
      <c r="O3" s="3"/>
      <c r="P3" s="3"/>
      <c r="Q3" s="3"/>
    </row>
    <row r="4" spans="1:17" ht="78.75" customHeight="1" thickBot="1" x14ac:dyDescent="0.3">
      <c r="A4" s="18" t="s">
        <v>3</v>
      </c>
      <c r="B4" s="15" t="s">
        <v>30</v>
      </c>
      <c r="C4" s="15"/>
      <c r="D4" s="15"/>
      <c r="E4" s="17" t="s">
        <v>31</v>
      </c>
      <c r="F4" s="15"/>
      <c r="G4" s="15"/>
      <c r="H4" s="15" t="s">
        <v>32</v>
      </c>
      <c r="I4" s="15"/>
      <c r="J4" s="15"/>
      <c r="K4" s="15" t="s">
        <v>33</v>
      </c>
      <c r="L4" s="15"/>
      <c r="M4" s="15"/>
    </row>
    <row r="5" spans="1:17" ht="16.5" customHeight="1" thickBot="1" x14ac:dyDescent="0.3">
      <c r="A5" s="18"/>
      <c r="B5" s="15" t="s">
        <v>0</v>
      </c>
      <c r="C5" s="15" t="s">
        <v>2</v>
      </c>
      <c r="D5" s="15"/>
      <c r="E5" s="17" t="s">
        <v>0</v>
      </c>
      <c r="F5" s="15" t="s">
        <v>2</v>
      </c>
      <c r="G5" s="15"/>
      <c r="H5" s="15" t="s">
        <v>0</v>
      </c>
      <c r="I5" s="15" t="s">
        <v>2</v>
      </c>
      <c r="J5" s="15"/>
      <c r="K5" s="15" t="s">
        <v>0</v>
      </c>
      <c r="L5" s="15" t="s">
        <v>2</v>
      </c>
      <c r="M5" s="15"/>
    </row>
    <row r="6" spans="1:17" ht="18.75" customHeight="1" thickBot="1" x14ac:dyDescent="0.3">
      <c r="A6" s="18"/>
      <c r="B6" s="15"/>
      <c r="C6" s="1" t="s">
        <v>1</v>
      </c>
      <c r="D6" s="1" t="s">
        <v>29</v>
      </c>
      <c r="E6" s="17"/>
      <c r="F6" s="1" t="s">
        <v>1</v>
      </c>
      <c r="G6" s="1" t="s">
        <v>29</v>
      </c>
      <c r="H6" s="15"/>
      <c r="I6" s="1" t="s">
        <v>1</v>
      </c>
      <c r="J6" s="1" t="s">
        <v>29</v>
      </c>
      <c r="K6" s="15"/>
      <c r="L6" s="1" t="s">
        <v>1</v>
      </c>
      <c r="M6" s="1" t="s">
        <v>29</v>
      </c>
    </row>
    <row r="7" spans="1:17" s="4" customFormat="1" ht="18.75" customHeight="1" x14ac:dyDescent="0.25">
      <c r="A7" s="19" t="s">
        <v>25</v>
      </c>
      <c r="B7" s="20">
        <f t="shared" ref="B7:M7" si="0">B8+B22</f>
        <v>300032686.5</v>
      </c>
      <c r="C7" s="21">
        <f t="shared" si="0"/>
        <v>305631470.39999998</v>
      </c>
      <c r="D7" s="22">
        <f t="shared" si="0"/>
        <v>312954274.60000002</v>
      </c>
      <c r="E7" s="20">
        <f t="shared" si="0"/>
        <v>355171433.60000002</v>
      </c>
      <c r="F7" s="21">
        <f t="shared" si="0"/>
        <v>310781207.09999996</v>
      </c>
      <c r="G7" s="22">
        <f t="shared" si="0"/>
        <v>319318243.90000004</v>
      </c>
      <c r="H7" s="20">
        <f t="shared" si="0"/>
        <v>405279929.89999998</v>
      </c>
      <c r="I7" s="21">
        <f t="shared" si="0"/>
        <v>308298889.79999995</v>
      </c>
      <c r="J7" s="22">
        <f t="shared" si="0"/>
        <v>318107889.90000004</v>
      </c>
      <c r="K7" s="20">
        <f t="shared" si="0"/>
        <v>450752903.29999995</v>
      </c>
      <c r="L7" s="21">
        <f t="shared" si="0"/>
        <v>308913949.89999998</v>
      </c>
      <c r="M7" s="22">
        <f t="shared" si="0"/>
        <v>318381160.70000005</v>
      </c>
    </row>
    <row r="8" spans="1:17" s="4" customFormat="1" ht="34.5" customHeight="1" x14ac:dyDescent="0.25">
      <c r="A8" s="23" t="s">
        <v>26</v>
      </c>
      <c r="B8" s="6">
        <f t="shared" ref="B8:M8" si="1">B9+B10+B11+B12+B13+B15+B16+B17+B18+B19+B20+B21</f>
        <v>245842396.5</v>
      </c>
      <c r="C8" s="10">
        <f t="shared" si="1"/>
        <v>253053546.49999997</v>
      </c>
      <c r="D8" s="11">
        <f t="shared" si="1"/>
        <v>262169070.40000004</v>
      </c>
      <c r="E8" s="6">
        <f t="shared" si="1"/>
        <v>285813977.30000001</v>
      </c>
      <c r="F8" s="10">
        <f t="shared" si="1"/>
        <v>253053546.49999997</v>
      </c>
      <c r="G8" s="11">
        <f t="shared" si="1"/>
        <v>262169070.40000004</v>
      </c>
      <c r="H8" s="6">
        <f>H9+H10+H11+H12+H13+H15+H16+H17+H18+H19+H20+H21+H14</f>
        <v>334204173</v>
      </c>
      <c r="I8" s="10">
        <f t="shared" ref="I8:J8" si="2">I9+I10+I11+I12+I13+I15+I16+I17+I18+I19+I20+I21+I14</f>
        <v>253053546.49999997</v>
      </c>
      <c r="J8" s="11">
        <f t="shared" si="2"/>
        <v>262169070.40000004</v>
      </c>
      <c r="K8" s="6">
        <f t="shared" ref="K8" si="3">K9+K10+K11+K12+K13+K15+K16+K17+K18+K19+K20+K21+K14</f>
        <v>359667863.39999998</v>
      </c>
      <c r="L8" s="10">
        <f t="shared" ref="L8" si="4">L9+L10+L11+L12+L13+L15+L16+L17+L18+L19+L20+L21+L14</f>
        <v>253053546.49999997</v>
      </c>
      <c r="M8" s="11">
        <f t="shared" ref="M8" si="5">M9+M10+M11+M12+M13+M15+M16+M17+M18+M19+M20+M21+M14</f>
        <v>262169070.40000004</v>
      </c>
    </row>
    <row r="9" spans="1:17" s="4" customFormat="1" ht="18.75" customHeight="1" x14ac:dyDescent="0.25">
      <c r="A9" s="8" t="s">
        <v>4</v>
      </c>
      <c r="B9" s="6">
        <v>90238770.299999997</v>
      </c>
      <c r="C9" s="10">
        <v>91592351.900000006</v>
      </c>
      <c r="D9" s="11">
        <v>92508275.400000006</v>
      </c>
      <c r="E9" s="6">
        <v>123000000</v>
      </c>
      <c r="F9" s="10">
        <v>91592351.900000006</v>
      </c>
      <c r="G9" s="11">
        <v>92508275.400000006</v>
      </c>
      <c r="H9" s="6">
        <v>156596955</v>
      </c>
      <c r="I9" s="10">
        <v>91592351.900000006</v>
      </c>
      <c r="J9" s="11">
        <v>92508275.400000006</v>
      </c>
      <c r="K9" s="6">
        <v>163294100</v>
      </c>
      <c r="L9" s="10">
        <v>91592351.900000006</v>
      </c>
      <c r="M9" s="11">
        <v>92508275.400000006</v>
      </c>
    </row>
    <row r="10" spans="1:17" s="4" customFormat="1" ht="18.75" customHeight="1" x14ac:dyDescent="0.25">
      <c r="A10" s="8" t="s">
        <v>5</v>
      </c>
      <c r="B10" s="6">
        <v>65522274.299999997</v>
      </c>
      <c r="C10" s="10">
        <v>70271196.099999994</v>
      </c>
      <c r="D10" s="11">
        <v>75313459.900000006</v>
      </c>
      <c r="E10" s="6">
        <v>65522274.299999997</v>
      </c>
      <c r="F10" s="10">
        <v>70271196.099999994</v>
      </c>
      <c r="G10" s="11">
        <v>75313459.900000006</v>
      </c>
      <c r="H10" s="6">
        <v>71997480.299999997</v>
      </c>
      <c r="I10" s="10">
        <v>70271196.099999994</v>
      </c>
      <c r="J10" s="11">
        <v>75313459.900000006</v>
      </c>
      <c r="K10" s="6">
        <v>77935400</v>
      </c>
      <c r="L10" s="10">
        <v>70271196.099999994</v>
      </c>
      <c r="M10" s="11">
        <v>75313459.900000006</v>
      </c>
    </row>
    <row r="11" spans="1:17" s="4" customFormat="1" ht="45" customHeight="1" x14ac:dyDescent="0.25">
      <c r="A11" s="8" t="s">
        <v>6</v>
      </c>
      <c r="B11" s="6">
        <v>37925000</v>
      </c>
      <c r="C11" s="10">
        <v>37034500</v>
      </c>
      <c r="D11" s="11">
        <v>38045200</v>
      </c>
      <c r="E11" s="6">
        <v>37925000</v>
      </c>
      <c r="F11" s="10">
        <v>37034500</v>
      </c>
      <c r="G11" s="11">
        <v>38045200</v>
      </c>
      <c r="H11" s="6">
        <v>38830700</v>
      </c>
      <c r="I11" s="10">
        <v>37034500</v>
      </c>
      <c r="J11" s="11">
        <v>38045200</v>
      </c>
      <c r="K11" s="6">
        <v>40951200</v>
      </c>
      <c r="L11" s="10">
        <v>37034500</v>
      </c>
      <c r="M11" s="11">
        <v>38045200</v>
      </c>
    </row>
    <row r="12" spans="1:17" s="4" customFormat="1" ht="33.4" customHeight="1" x14ac:dyDescent="0.25">
      <c r="A12" s="8" t="s">
        <v>7</v>
      </c>
      <c r="B12" s="6">
        <v>11407998</v>
      </c>
      <c r="C12" s="10">
        <v>11864318.699999999</v>
      </c>
      <c r="D12" s="11">
        <v>12338888.300000001</v>
      </c>
      <c r="E12" s="6">
        <v>11407998</v>
      </c>
      <c r="F12" s="10">
        <v>11864318.699999999</v>
      </c>
      <c r="G12" s="11">
        <v>12338888.300000001</v>
      </c>
      <c r="H12" s="6">
        <v>13300000</v>
      </c>
      <c r="I12" s="10">
        <v>11864318.699999999</v>
      </c>
      <c r="J12" s="11">
        <v>12338888.300000001</v>
      </c>
      <c r="K12" s="6">
        <v>13662200</v>
      </c>
      <c r="L12" s="10">
        <v>11864318.699999999</v>
      </c>
      <c r="M12" s="11">
        <v>12338888.300000001</v>
      </c>
    </row>
    <row r="13" spans="1:17" s="4" customFormat="1" ht="18.75" customHeight="1" x14ac:dyDescent="0.25">
      <c r="A13" s="8" t="s">
        <v>8</v>
      </c>
      <c r="B13" s="6">
        <v>510887</v>
      </c>
      <c r="C13" s="10">
        <v>531322.5</v>
      </c>
      <c r="D13" s="11">
        <v>552575.4</v>
      </c>
      <c r="E13" s="6">
        <v>510887</v>
      </c>
      <c r="F13" s="10">
        <v>531322.5</v>
      </c>
      <c r="G13" s="11">
        <v>552575.4</v>
      </c>
      <c r="H13" s="6">
        <v>807000</v>
      </c>
      <c r="I13" s="10">
        <v>531322.5</v>
      </c>
      <c r="J13" s="11">
        <v>552575.4</v>
      </c>
      <c r="K13" s="6">
        <v>924100</v>
      </c>
      <c r="L13" s="10">
        <v>531322.5</v>
      </c>
      <c r="M13" s="11">
        <v>552575.4</v>
      </c>
    </row>
    <row r="14" spans="1:17" s="4" customFormat="1" ht="63.75" customHeight="1" x14ac:dyDescent="0.25">
      <c r="A14" s="8" t="s">
        <v>34</v>
      </c>
      <c r="B14" s="6"/>
      <c r="C14" s="10"/>
      <c r="D14" s="11"/>
      <c r="E14" s="6"/>
      <c r="F14" s="10"/>
      <c r="G14" s="11"/>
      <c r="H14" s="6">
        <v>297</v>
      </c>
      <c r="I14" s="10"/>
      <c r="J14" s="11"/>
      <c r="K14" s="6">
        <v>1600</v>
      </c>
      <c r="L14" s="10"/>
      <c r="M14" s="11"/>
    </row>
    <row r="15" spans="1:17" s="4" customFormat="1" ht="18.75" customHeight="1" x14ac:dyDescent="0.25">
      <c r="A15" s="8" t="s">
        <v>9</v>
      </c>
      <c r="B15" s="6">
        <v>28269000</v>
      </c>
      <c r="C15" s="10">
        <v>29654181</v>
      </c>
      <c r="D15" s="11">
        <v>31166544.199999999</v>
      </c>
      <c r="E15" s="6">
        <v>28269000</v>
      </c>
      <c r="F15" s="10">
        <v>29654181</v>
      </c>
      <c r="G15" s="11">
        <v>31166544.199999999</v>
      </c>
      <c r="H15" s="6">
        <v>31174139</v>
      </c>
      <c r="I15" s="10">
        <v>29654181</v>
      </c>
      <c r="J15" s="11">
        <v>31166544.199999999</v>
      </c>
      <c r="K15" s="6">
        <v>33625500</v>
      </c>
      <c r="L15" s="10">
        <v>29654181</v>
      </c>
      <c r="M15" s="11">
        <v>31166544.199999999</v>
      </c>
    </row>
    <row r="16" spans="1:17" s="4" customFormat="1" ht="19.5" customHeight="1" x14ac:dyDescent="0.25">
      <c r="A16" s="8" t="s">
        <v>10</v>
      </c>
      <c r="B16" s="6">
        <v>6068834</v>
      </c>
      <c r="C16" s="10">
        <v>6190210.7000000002</v>
      </c>
      <c r="D16" s="11">
        <v>6314014.9000000004</v>
      </c>
      <c r="E16" s="6">
        <v>6068834</v>
      </c>
      <c r="F16" s="10">
        <v>6190210.7000000002</v>
      </c>
      <c r="G16" s="11">
        <v>6314014.9000000004</v>
      </c>
      <c r="H16" s="6">
        <v>6388900</v>
      </c>
      <c r="I16" s="10">
        <v>6190210.7000000002</v>
      </c>
      <c r="J16" s="11">
        <v>6314014.9000000004</v>
      </c>
      <c r="K16" s="6">
        <v>6388900</v>
      </c>
      <c r="L16" s="10">
        <v>6190210.7000000002</v>
      </c>
      <c r="M16" s="11">
        <v>6314014.9000000004</v>
      </c>
    </row>
    <row r="17" spans="1:13" s="4" customFormat="1" ht="16.7" customHeight="1" x14ac:dyDescent="0.25">
      <c r="A17" s="8" t="s">
        <v>11</v>
      </c>
      <c r="B17" s="6">
        <v>6870</v>
      </c>
      <c r="C17" s="10">
        <v>6582</v>
      </c>
      <c r="D17" s="11">
        <v>6382</v>
      </c>
      <c r="E17" s="6">
        <v>6870</v>
      </c>
      <c r="F17" s="10">
        <v>6582</v>
      </c>
      <c r="G17" s="11">
        <v>6382</v>
      </c>
      <c r="H17" s="6">
        <v>5406.7</v>
      </c>
      <c r="I17" s="10">
        <v>6582</v>
      </c>
      <c r="J17" s="11">
        <v>6382</v>
      </c>
      <c r="K17" s="6">
        <v>5400</v>
      </c>
      <c r="L17" s="10">
        <v>6582</v>
      </c>
      <c r="M17" s="11">
        <v>6382</v>
      </c>
    </row>
    <row r="18" spans="1:13" s="4" customFormat="1" ht="21" customHeight="1" x14ac:dyDescent="0.25">
      <c r="A18" s="8" t="s">
        <v>12</v>
      </c>
      <c r="B18" s="6">
        <v>7000</v>
      </c>
      <c r="C18" s="10">
        <v>7000</v>
      </c>
      <c r="D18" s="11">
        <v>7000</v>
      </c>
      <c r="E18" s="6">
        <v>7000</v>
      </c>
      <c r="F18" s="10">
        <v>7000</v>
      </c>
      <c r="G18" s="11">
        <v>7000</v>
      </c>
      <c r="H18" s="6">
        <v>7670</v>
      </c>
      <c r="I18" s="10">
        <v>7000</v>
      </c>
      <c r="J18" s="11">
        <v>7000</v>
      </c>
      <c r="K18" s="6">
        <v>8100</v>
      </c>
      <c r="L18" s="10">
        <v>7000</v>
      </c>
      <c r="M18" s="11">
        <v>7000</v>
      </c>
    </row>
    <row r="19" spans="1:13" s="4" customFormat="1" ht="50.1" customHeight="1" x14ac:dyDescent="0.25">
      <c r="A19" s="8" t="s">
        <v>13</v>
      </c>
      <c r="B19" s="6">
        <v>1789</v>
      </c>
      <c r="C19" s="10">
        <v>1789</v>
      </c>
      <c r="D19" s="11">
        <v>1789</v>
      </c>
      <c r="E19" s="6">
        <v>1789</v>
      </c>
      <c r="F19" s="10">
        <v>1789</v>
      </c>
      <c r="G19" s="11">
        <v>1789</v>
      </c>
      <c r="H19" s="6">
        <v>1300</v>
      </c>
      <c r="I19" s="10">
        <v>1789</v>
      </c>
      <c r="J19" s="11">
        <v>1789</v>
      </c>
      <c r="K19" s="6">
        <v>1700</v>
      </c>
      <c r="L19" s="10">
        <v>1789</v>
      </c>
      <c r="M19" s="11">
        <v>1789</v>
      </c>
    </row>
    <row r="20" spans="1:13" s="4" customFormat="1" ht="18.75" customHeight="1" x14ac:dyDescent="0.25">
      <c r="A20" s="8" t="s">
        <v>18</v>
      </c>
      <c r="B20" s="6">
        <v>758000</v>
      </c>
      <c r="C20" s="10">
        <v>758000</v>
      </c>
      <c r="D20" s="11">
        <v>758000</v>
      </c>
      <c r="E20" s="6">
        <f>758000</f>
        <v>758000</v>
      </c>
      <c r="F20" s="10">
        <v>758000</v>
      </c>
      <c r="G20" s="11">
        <v>758000</v>
      </c>
      <c r="H20" s="6">
        <v>758000</v>
      </c>
      <c r="I20" s="10">
        <v>758000</v>
      </c>
      <c r="J20" s="11">
        <v>758000</v>
      </c>
      <c r="K20" s="6">
        <f>769700-100</f>
        <v>769600</v>
      </c>
      <c r="L20" s="10">
        <v>758000</v>
      </c>
      <c r="M20" s="11">
        <v>758000</v>
      </c>
    </row>
    <row r="21" spans="1:13" s="4" customFormat="1" ht="18.75" customHeight="1" x14ac:dyDescent="0.25">
      <c r="A21" s="8" t="s">
        <v>19</v>
      </c>
      <c r="B21" s="6">
        <f>768580+205676+423239.9+31500+1000+3695878+100</f>
        <v>5125973.9000000004</v>
      </c>
      <c r="C21" s="10">
        <f>777024.5+196552.1+428240+31500+1100+3707578+100</f>
        <v>5142094.5999999996</v>
      </c>
      <c r="D21" s="11">
        <f>788746.8+197496.5+435420+26500+1100+3707578+100</f>
        <v>5156941.3</v>
      </c>
      <c r="E21" s="6">
        <f>7773648.1+307844+523239.9+34615+1000+3695878+100</f>
        <v>12336325</v>
      </c>
      <c r="F21" s="10">
        <v>5142094.5999999996</v>
      </c>
      <c r="G21" s="11">
        <v>5156941.3</v>
      </c>
      <c r="H21" s="6">
        <f>9773648.1+307844+523239.9+34615+1000+3695878+100</f>
        <v>14336325</v>
      </c>
      <c r="I21" s="10">
        <v>5142094.5999999996</v>
      </c>
      <c r="J21" s="11">
        <v>5156941.3</v>
      </c>
      <c r="K21" s="6">
        <f>16832210.8+405268.5+811028.1+181403+361+3860292+9500</f>
        <v>22100063.400000002</v>
      </c>
      <c r="L21" s="10">
        <v>5142094.5999999996</v>
      </c>
      <c r="M21" s="11">
        <v>5156941.3</v>
      </c>
    </row>
    <row r="22" spans="1:13" s="4" customFormat="1" ht="18.75" customHeight="1" x14ac:dyDescent="0.25">
      <c r="A22" s="8" t="s">
        <v>27</v>
      </c>
      <c r="B22" s="6">
        <f t="shared" ref="B22:M22" si="6">B23+B24+B25+B26+B27+B28+B29+B30+B31</f>
        <v>54190290</v>
      </c>
      <c r="C22" s="10">
        <f t="shared" si="6"/>
        <v>52577923.899999991</v>
      </c>
      <c r="D22" s="11">
        <f t="shared" si="6"/>
        <v>50785204.200000003</v>
      </c>
      <c r="E22" s="6">
        <f t="shared" si="6"/>
        <v>69357456.299999997</v>
      </c>
      <c r="F22" s="10">
        <f t="shared" si="6"/>
        <v>57727660.600000001</v>
      </c>
      <c r="G22" s="11">
        <f t="shared" si="6"/>
        <v>57149173.5</v>
      </c>
      <c r="H22" s="6">
        <f t="shared" si="6"/>
        <v>71075756.899999991</v>
      </c>
      <c r="I22" s="10">
        <f t="shared" si="6"/>
        <v>55245343.299999997</v>
      </c>
      <c r="J22" s="11">
        <f t="shared" si="6"/>
        <v>55938819.5</v>
      </c>
      <c r="K22" s="6">
        <f t="shared" si="6"/>
        <v>91085039.900000006</v>
      </c>
      <c r="L22" s="10">
        <f t="shared" si="6"/>
        <v>55860403.400000006</v>
      </c>
      <c r="M22" s="11">
        <f t="shared" si="6"/>
        <v>56212090.300000004</v>
      </c>
    </row>
    <row r="23" spans="1:13" s="4" customFormat="1" ht="30.75" customHeight="1" x14ac:dyDescent="0.25">
      <c r="A23" s="8" t="s">
        <v>20</v>
      </c>
      <c r="B23" s="6"/>
      <c r="C23" s="10"/>
      <c r="D23" s="11"/>
      <c r="E23" s="6"/>
      <c r="F23" s="10"/>
      <c r="G23" s="11"/>
      <c r="H23" s="6">
        <v>943827.1</v>
      </c>
      <c r="I23" s="10"/>
      <c r="J23" s="11"/>
      <c r="K23" s="6">
        <v>984327.1</v>
      </c>
      <c r="L23" s="10"/>
      <c r="M23" s="11"/>
    </row>
    <row r="24" spans="1:13" s="4" customFormat="1" ht="52.5" customHeight="1" x14ac:dyDescent="0.25">
      <c r="A24" s="8" t="s">
        <v>14</v>
      </c>
      <c r="B24" s="6">
        <v>26962049.100000001</v>
      </c>
      <c r="C24" s="10">
        <v>29181521.399999999</v>
      </c>
      <c r="D24" s="11">
        <v>35616759.100000001</v>
      </c>
      <c r="E24" s="6">
        <v>34500057</v>
      </c>
      <c r="F24" s="10">
        <v>33879121.100000001</v>
      </c>
      <c r="G24" s="11">
        <v>41845337.899999999</v>
      </c>
      <c r="H24" s="6">
        <v>35870313.299999997</v>
      </c>
      <c r="I24" s="10">
        <v>31396803.800000001</v>
      </c>
      <c r="J24" s="11">
        <v>40634983.899999999</v>
      </c>
      <c r="K24" s="6">
        <v>42294544.100000001</v>
      </c>
      <c r="L24" s="10">
        <v>31321152.399999999</v>
      </c>
      <c r="M24" s="11">
        <v>40908254.700000003</v>
      </c>
    </row>
    <row r="25" spans="1:13" s="4" customFormat="1" ht="33.4" customHeight="1" x14ac:dyDescent="0.25">
      <c r="A25" s="8" t="s">
        <v>15</v>
      </c>
      <c r="B25" s="6">
        <v>11718753.800000001</v>
      </c>
      <c r="C25" s="10">
        <v>12026737.4</v>
      </c>
      <c r="D25" s="11">
        <v>12383425</v>
      </c>
      <c r="E25" s="6">
        <v>11836423.300000001</v>
      </c>
      <c r="F25" s="10">
        <v>12119022.1</v>
      </c>
      <c r="G25" s="11">
        <v>12518815.5</v>
      </c>
      <c r="H25" s="6">
        <v>11596114.9</v>
      </c>
      <c r="I25" s="10">
        <v>12119022.1</v>
      </c>
      <c r="J25" s="11">
        <v>12518815.5</v>
      </c>
      <c r="K25" s="6">
        <v>10016082.4</v>
      </c>
      <c r="L25" s="10">
        <v>12119022.1</v>
      </c>
      <c r="M25" s="11">
        <v>12518815.5</v>
      </c>
    </row>
    <row r="26" spans="1:13" s="4" customFormat="1" ht="18.75" customHeight="1" x14ac:dyDescent="0.25">
      <c r="A26" s="8" t="s">
        <v>16</v>
      </c>
      <c r="B26" s="6">
        <v>15249071.800000001</v>
      </c>
      <c r="C26" s="10">
        <v>11318645.800000001</v>
      </c>
      <c r="D26" s="11">
        <v>2785020.1</v>
      </c>
      <c r="E26" s="6">
        <v>21334726.300000001</v>
      </c>
      <c r="F26" s="10">
        <v>11678498.1</v>
      </c>
      <c r="G26" s="11">
        <v>2785020.1</v>
      </c>
      <c r="H26" s="6">
        <v>20916828.699999999</v>
      </c>
      <c r="I26" s="10">
        <v>11678498.1</v>
      </c>
      <c r="J26" s="11">
        <v>2785020.1</v>
      </c>
      <c r="K26" s="6">
        <v>30028912.300000001</v>
      </c>
      <c r="L26" s="10">
        <v>12336531.699999999</v>
      </c>
      <c r="M26" s="11">
        <v>2785020.1</v>
      </c>
    </row>
    <row r="27" spans="1:13" s="4" customFormat="1" ht="45" customHeight="1" x14ac:dyDescent="0.25">
      <c r="A27" s="8" t="s">
        <v>17</v>
      </c>
      <c r="B27" s="6">
        <v>260415.3</v>
      </c>
      <c r="C27" s="10">
        <v>51019.3</v>
      </c>
      <c r="D27" s="11"/>
      <c r="E27" s="6">
        <v>605130.69999999995</v>
      </c>
      <c r="F27" s="10">
        <v>51019.3</v>
      </c>
      <c r="G27" s="11"/>
      <c r="H27" s="6">
        <v>668716.6</v>
      </c>
      <c r="I27" s="10">
        <v>51019.3</v>
      </c>
      <c r="J27" s="11"/>
      <c r="K27" s="6">
        <v>871869.6</v>
      </c>
      <c r="L27" s="10">
        <v>83697.2</v>
      </c>
      <c r="M27" s="11"/>
    </row>
    <row r="28" spans="1:13" s="4" customFormat="1" ht="33" customHeight="1" x14ac:dyDescent="0.25">
      <c r="A28" s="8" t="s">
        <v>21</v>
      </c>
      <c r="B28" s="6"/>
      <c r="C28" s="10"/>
      <c r="D28" s="11"/>
      <c r="E28" s="6">
        <v>55883.9</v>
      </c>
      <c r="F28" s="10"/>
      <c r="G28" s="11"/>
      <c r="H28" s="6">
        <v>54721.2</v>
      </c>
      <c r="I28" s="10"/>
      <c r="J28" s="11"/>
      <c r="K28" s="6"/>
      <c r="L28" s="10"/>
      <c r="M28" s="11"/>
    </row>
    <row r="29" spans="1:13" s="4" customFormat="1" ht="18.75" customHeight="1" x14ac:dyDescent="0.25">
      <c r="A29" s="8" t="s">
        <v>24</v>
      </c>
      <c r="B29" s="6"/>
      <c r="C29" s="10"/>
      <c r="D29" s="11"/>
      <c r="E29" s="6">
        <v>200661.9</v>
      </c>
      <c r="F29" s="10"/>
      <c r="G29" s="11"/>
      <c r="H29" s="6">
        <v>200661.9</v>
      </c>
      <c r="I29" s="10"/>
      <c r="J29" s="11"/>
      <c r="K29" s="6">
        <v>5201107.2</v>
      </c>
      <c r="L29" s="10"/>
      <c r="M29" s="11"/>
    </row>
    <row r="30" spans="1:13" s="4" customFormat="1" ht="80.25" customHeight="1" x14ac:dyDescent="0.25">
      <c r="A30" s="8" t="s">
        <v>22</v>
      </c>
      <c r="B30" s="6"/>
      <c r="C30" s="10"/>
      <c r="D30" s="11"/>
      <c r="E30" s="6">
        <v>970514.1</v>
      </c>
      <c r="F30" s="10"/>
      <c r="G30" s="11"/>
      <c r="H30" s="6">
        <v>970514.1</v>
      </c>
      <c r="I30" s="10"/>
      <c r="J30" s="11"/>
      <c r="K30" s="6">
        <v>1886138.5</v>
      </c>
      <c r="L30" s="10"/>
      <c r="M30" s="11"/>
    </row>
    <row r="31" spans="1:13" s="4" customFormat="1" ht="50.25" customHeight="1" thickBot="1" x14ac:dyDescent="0.3">
      <c r="A31" s="9" t="s">
        <v>23</v>
      </c>
      <c r="B31" s="7"/>
      <c r="C31" s="13"/>
      <c r="D31" s="14"/>
      <c r="E31" s="7">
        <v>-145940.9</v>
      </c>
      <c r="F31" s="13"/>
      <c r="G31" s="14"/>
      <c r="H31" s="7">
        <v>-145940.9</v>
      </c>
      <c r="I31" s="13"/>
      <c r="J31" s="14"/>
      <c r="K31" s="7">
        <v>-197941.3</v>
      </c>
      <c r="L31" s="13"/>
      <c r="M31" s="14"/>
    </row>
    <row r="122" spans="6:6" ht="10.15" customHeight="1" x14ac:dyDescent="0.25">
      <c r="F122" s="2">
        <f>F123+F153</f>
        <v>0</v>
      </c>
    </row>
  </sheetData>
  <mergeCells count="14">
    <mergeCell ref="H4:J4"/>
    <mergeCell ref="H5:H6"/>
    <mergeCell ref="I5:J5"/>
    <mergeCell ref="A2:M2"/>
    <mergeCell ref="K4:M4"/>
    <mergeCell ref="K5:K6"/>
    <mergeCell ref="L5:M5"/>
    <mergeCell ref="B4:D4"/>
    <mergeCell ref="E4:G4"/>
    <mergeCell ref="C5:D5"/>
    <mergeCell ref="B5:B6"/>
    <mergeCell ref="A4:A6"/>
    <mergeCell ref="E5:E6"/>
    <mergeCell ref="F5:G5"/>
  </mergeCells>
  <pageMargins left="0.39370078740157483" right="0.39370078740157483" top="0.59055118110236227" bottom="0.59055118110236227" header="0.39370078740157483" footer="0.3937007874015748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2022-05-06T09:05:07Z</cp:lastPrinted>
  <dcterms:created xsi:type="dcterms:W3CDTF">2019-05-29T12:57:53Z</dcterms:created>
  <dcterms:modified xsi:type="dcterms:W3CDTF">2023-05-15T07:54:52Z</dcterms:modified>
</cp:coreProperties>
</file>