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закону об исполнении\"/>
    </mc:Choice>
  </mc:AlternateContent>
  <xr:revisionPtr revIDLastSave="0" documentId="13_ncr:1_{8ED1DEB3-483A-40F9-855A-2DA6E0CB1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4" r:id="rId1"/>
  </sheets>
  <definedNames>
    <definedName name="_xlnm._FilterDatabase" localSheetId="0" hidden="1">РАСХОДЫ!$A$7:$H$87</definedName>
    <definedName name="_xlnm.Print_Titles" localSheetId="0">РАСХОДЫ!$5:$6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4" l="1"/>
  <c r="D82" i="4"/>
  <c r="B82" i="4"/>
  <c r="E24" i="4"/>
  <c r="E23" i="4"/>
  <c r="E25" i="4"/>
  <c r="E9" i="4" l="1"/>
  <c r="E87" i="4" l="1"/>
  <c r="D84" i="4"/>
  <c r="D78" i="4"/>
  <c r="D73" i="4"/>
  <c r="D67" i="4"/>
  <c r="D58" i="4"/>
  <c r="D54" i="4"/>
  <c r="D45" i="4"/>
  <c r="D41" i="4"/>
  <c r="D36" i="4"/>
  <c r="D26" i="4"/>
  <c r="D22" i="4"/>
  <c r="D19" i="4"/>
  <c r="D8" i="4"/>
  <c r="D7" i="4" l="1"/>
  <c r="G9" i="4"/>
  <c r="G10" i="4"/>
  <c r="G11" i="4"/>
  <c r="G12" i="4"/>
  <c r="G13" i="4"/>
  <c r="G14" i="4"/>
  <c r="G15" i="4"/>
  <c r="G16" i="4"/>
  <c r="G17" i="4"/>
  <c r="G18" i="4"/>
  <c r="G20" i="4"/>
  <c r="G21" i="4"/>
  <c r="G23" i="4"/>
  <c r="G24" i="4"/>
  <c r="G25" i="4"/>
  <c r="G27" i="4"/>
  <c r="G28" i="4"/>
  <c r="G29" i="4"/>
  <c r="G30" i="4"/>
  <c r="G31" i="4"/>
  <c r="G32" i="4"/>
  <c r="G33" i="4"/>
  <c r="G34" i="4"/>
  <c r="G35" i="4"/>
  <c r="G37" i="4"/>
  <c r="G38" i="4"/>
  <c r="G39" i="4"/>
  <c r="G40" i="4"/>
  <c r="G42" i="4"/>
  <c r="G43" i="4"/>
  <c r="G44" i="4"/>
  <c r="G46" i="4"/>
  <c r="G47" i="4"/>
  <c r="G48" i="4"/>
  <c r="G49" i="4"/>
  <c r="G50" i="4"/>
  <c r="G51" i="4"/>
  <c r="G52" i="4"/>
  <c r="G53" i="4"/>
  <c r="G55" i="4"/>
  <c r="G56" i="4"/>
  <c r="G57" i="4"/>
  <c r="G59" i="4"/>
  <c r="G60" i="4"/>
  <c r="G61" i="4"/>
  <c r="G62" i="4"/>
  <c r="G63" i="4"/>
  <c r="G64" i="4"/>
  <c r="G65" i="4"/>
  <c r="G66" i="4"/>
  <c r="G68" i="4"/>
  <c r="G69" i="4"/>
  <c r="G70" i="4"/>
  <c r="G71" i="4"/>
  <c r="G72" i="4"/>
  <c r="G74" i="4"/>
  <c r="G75" i="4"/>
  <c r="G76" i="4"/>
  <c r="G77" i="4"/>
  <c r="G79" i="4"/>
  <c r="G80" i="4"/>
  <c r="G81" i="4"/>
  <c r="G83" i="4"/>
  <c r="G85" i="4"/>
  <c r="G86" i="4"/>
  <c r="G87" i="4"/>
  <c r="E10" i="4"/>
  <c r="E11" i="4"/>
  <c r="E12" i="4"/>
  <c r="E13" i="4"/>
  <c r="E14" i="4"/>
  <c r="E15" i="4"/>
  <c r="E16" i="4"/>
  <c r="E17" i="4"/>
  <c r="E18" i="4"/>
  <c r="E20" i="4"/>
  <c r="E21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2" i="4"/>
  <c r="E43" i="4"/>
  <c r="E44" i="4"/>
  <c r="E46" i="4"/>
  <c r="E47" i="4"/>
  <c r="E48" i="4"/>
  <c r="E49" i="4"/>
  <c r="E50" i="4"/>
  <c r="E51" i="4"/>
  <c r="E52" i="4"/>
  <c r="E53" i="4"/>
  <c r="E55" i="4"/>
  <c r="E56" i="4"/>
  <c r="E57" i="4"/>
  <c r="E59" i="4"/>
  <c r="E60" i="4"/>
  <c r="E61" i="4"/>
  <c r="E62" i="4"/>
  <c r="E63" i="4"/>
  <c r="E64" i="4"/>
  <c r="E65" i="4"/>
  <c r="E66" i="4"/>
  <c r="E68" i="4"/>
  <c r="E69" i="4"/>
  <c r="E70" i="4"/>
  <c r="E71" i="4"/>
  <c r="E72" i="4"/>
  <c r="E74" i="4"/>
  <c r="E75" i="4"/>
  <c r="E76" i="4"/>
  <c r="E77" i="4"/>
  <c r="E79" i="4"/>
  <c r="E80" i="4"/>
  <c r="E81" i="4"/>
  <c r="E83" i="4"/>
  <c r="E85" i="4"/>
  <c r="C8" i="4" l="1"/>
  <c r="G8" i="4" s="1"/>
  <c r="C19" i="4"/>
  <c r="G19" i="4" s="1"/>
  <c r="C22" i="4"/>
  <c r="G22" i="4" s="1"/>
  <c r="C26" i="4"/>
  <c r="G26" i="4" s="1"/>
  <c r="C36" i="4"/>
  <c r="G36" i="4" s="1"/>
  <c r="C41" i="4"/>
  <c r="G41" i="4" s="1"/>
  <c r="C45" i="4"/>
  <c r="G45" i="4" s="1"/>
  <c r="C54" i="4"/>
  <c r="G54" i="4" s="1"/>
  <c r="C58" i="4"/>
  <c r="G58" i="4" s="1"/>
  <c r="C67" i="4"/>
  <c r="G67" i="4" s="1"/>
  <c r="C73" i="4"/>
  <c r="G73" i="4" s="1"/>
  <c r="C78" i="4"/>
  <c r="G78" i="4" s="1"/>
  <c r="G82" i="4"/>
  <c r="C84" i="4"/>
  <c r="G84" i="4" s="1"/>
  <c r="C7" i="4" l="1"/>
  <c r="G7" i="4" s="1"/>
  <c r="B84" i="4"/>
  <c r="E84" i="4" s="1"/>
  <c r="E82" i="4"/>
  <c r="B78" i="4"/>
  <c r="E78" i="4" s="1"/>
  <c r="B73" i="4"/>
  <c r="E73" i="4" s="1"/>
  <c r="B67" i="4"/>
  <c r="E67" i="4" s="1"/>
  <c r="B58" i="4"/>
  <c r="E58" i="4" s="1"/>
  <c r="B54" i="4"/>
  <c r="E54" i="4" s="1"/>
  <c r="B45" i="4"/>
  <c r="E45" i="4" s="1"/>
  <c r="B41" i="4"/>
  <c r="E41" i="4" s="1"/>
  <c r="B36" i="4"/>
  <c r="E36" i="4" s="1"/>
  <c r="B26" i="4"/>
  <c r="E26" i="4" s="1"/>
  <c r="B22" i="4"/>
  <c r="E22" i="4" s="1"/>
  <c r="B19" i="4"/>
  <c r="E19" i="4" s="1"/>
  <c r="B8" i="4"/>
  <c r="E8" i="4" s="1"/>
  <c r="B7" i="4" l="1"/>
  <c r="E7" i="4" s="1"/>
</calcChain>
</file>

<file path=xl/sharedStrings.xml><?xml version="1.0" encoding="utf-8"?>
<sst xmlns="http://schemas.openxmlformats.org/spreadsheetml/2006/main" count="161" uniqueCount="114">
  <si>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</si>
  <si>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</si>
  <si>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</si>
  <si>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</si>
  <si>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</si>
  <si>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</si>
  <si>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</si>
  <si>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</si>
  <si>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</si>
  <si>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</si>
  <si>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</si>
  <si>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</si>
  <si>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</si>
  <si>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</si>
  <si>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</si>
  <si>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</si>
  <si>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</si>
  <si>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</si>
  <si>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</si>
  <si>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</si>
  <si>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</si>
  <si>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</si>
  <si>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</si>
  <si>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</si>
  <si>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</si>
  <si>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</si>
  <si>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</si>
  <si>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</si>
  <si>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</si>
  <si>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</si>
  <si>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</si>
  <si>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</si>
  <si>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</si>
  <si>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</si>
  <si>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</si>
  <si>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</si>
  <si>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</si>
  <si>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</si>
  <si>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</si>
  <si>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</si>
  <si>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</si>
  <si>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</si>
  <si>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</si>
  <si>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</si>
  <si>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</si>
  <si>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</si>
  <si>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</si>
  <si>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</si>
  <si>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</si>
  <si>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</si>
  <si>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</si>
  <si>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</si>
  <si>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</si>
  <si>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</si>
  <si>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</si>
  <si>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</si>
  <si>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</si>
  <si>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</si>
  <si>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</si>
  <si>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</si>
  <si>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</si>
  <si>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</si>
  <si>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</si>
  <si>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</si>
  <si>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</si>
  <si>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</si>
  <si>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</si>
  <si>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</si>
  <si>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</si>
  <si>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</si>
  <si>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</si>
  <si>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</si>
  <si>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</si>
  <si>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</si>
  <si>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</si>
  <si>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</si>
  <si>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</si>
  <si>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</si>
  <si>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</si>
  <si>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</si>
  <si>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</si>
  <si>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ВСЕГО РАСХОДОВ</t>
  </si>
  <si>
    <r>
      <t xml:space="preserve">причины 
</t>
    </r>
    <r>
      <rPr>
        <i/>
        <sz val="10"/>
        <rFont val="Times New Roman"/>
        <family val="1"/>
        <charset val="204"/>
      </rPr>
      <t>(в случае, если отклонения составляют более 5%)</t>
    </r>
  </si>
  <si>
    <t>процент</t>
  </si>
  <si>
    <t>Отклонение исполнения 
от уточненного плана</t>
  </si>
  <si>
    <t>Отклонение исполнения 
от первоначального плана</t>
  </si>
  <si>
    <t>(тыс. рублей)</t>
  </si>
  <si>
    <t>Фактические расходы отражаются по соответствующим кодам бюджетной классификации расходов бюджета</t>
  </si>
  <si>
    <t>Уточнение плановых показателей</t>
  </si>
  <si>
    <t xml:space="preserve">Уточнение плановых показателей </t>
  </si>
  <si>
    <t>Уточнение плановых показателей (в том числе за счет средств федерального бюджета)</t>
  </si>
  <si>
    <t>Поступление межбюджетных трансфертов из федерального бюджета (дотация на премирование победителей Всероссийского конкурса "Лучшая муниципальная практика")</t>
  </si>
  <si>
    <t>Поступление межбюджетных трансфертов из федерального бюджета сверх объемов, первоначально утвержденных законом о бюджете на поддержку отрасли культуры</t>
  </si>
  <si>
    <t>Уточнение плановых показателей (в том числе по средствам федерального бюджета)</t>
  </si>
  <si>
    <t>Уточнение плановых показателей (в том числе по средствам федерального бюджета) на реализацию мероприятий по созданию и модернизации объектов спортивной инфраструктуры</t>
  </si>
  <si>
    <t>Уточнение плановых показателей (в том числе по средствам федерального бюджета на осуществление отдельных полномочий в области водных отношений)</t>
  </si>
  <si>
    <t>Уточнение плановых показателей (в том числе за счет средств федерального бюджета</t>
  </si>
  <si>
    <t>Уточнение плановых показателей (в том числе за счет средств федерального бюджета на реализацию программ формирования современной городской среды)</t>
  </si>
  <si>
    <t>Поступление межбюджетных трансфертов из федерального бюджета сверх объемов, первоначально утвержденных законом о бюджете (в том числе на ликвидацию несанкционированных свалок и ликвидацию (рекультивацию) объектов накопленного экологического вреда, представляющих угрозу реке Волге)</t>
  </si>
  <si>
    <t>Уточнение плановых показателей (в том числе за счет средств федерального бюджета на модернизацию инфраструктуры общего образования)</t>
  </si>
  <si>
    <t>Перераспределение средств на оплату расходов по обеспечению хранения и доставки иммунобиологических препаратов</t>
  </si>
  <si>
    <t>Сведения 
о фактически произведенных в 2023 году расходах бюджета Республики Татарстан по разделам и подразделам классификации расходов бюджетов 
в сравнении с первоначально утвержденными законом о бюджете значениями и с уточненными значениями с учетом внесенных изменений</t>
  </si>
  <si>
    <r>
      <rPr>
        <b/>
        <sz val="12"/>
        <rFont val="Times New Roman"/>
        <family val="1"/>
        <charset val="204"/>
      </rPr>
      <t>Первоначальный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редакции Закона РТ от 23.11.2022 № 82-ЗРТ 
"О бюджете Республики Татарстан на 2023 год и на плановый период 2024 и 2025 годов")</t>
    </r>
  </si>
  <si>
    <r>
      <rPr>
        <b/>
        <sz val="12"/>
        <rFont val="Times New Roman"/>
        <family val="1"/>
        <charset val="204"/>
      </rPr>
      <t>Уточненный план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(в редакциях Законов РТ от 13.07.2023 № 57-ЗРТ, от 23.10.2023 № 94-ЗРТ, от 24.11.2024 № 115-ЗРТ, от 18.12.2023 № 126-РТ 
"О внесении изменений в Закон РТ 
"О бюджете Республики Татарстан на 2023 год и на плановый период 2024 и 2025 годов")</t>
    </r>
  </si>
  <si>
    <t xml:space="preserve"> Исполнение за 2023 год</t>
  </si>
  <si>
    <t>Уточнение плановых показателей (в том числе по средствам федерального бюджета на поддержку сельскохозяйственного производства по отдельным подотраcлям растениеводства и животноводства)</t>
  </si>
  <si>
    <t>Уточнение плановых показателей (в том числе за счет средств федерального бюджета и средств публично-правовой компании "Фонд развития территорий")</t>
  </si>
  <si>
    <t>Уточнение плановых показателей (в том числе за счет средств федерального бюджета и средств государственной корпорации развития "ВЭБ.РФ")</t>
  </si>
  <si>
    <t>Экономия, сложившаяся по результатам проведения конкурсных процедур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</si>
  <si>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2024 год</t>
  </si>
  <si>
    <t>Экономия, сложившаяся по результатам проведения конкурсных процедур (в том числе в части расходов на оснащение объектов спортивной инфраструктуры спортивно-технологическим оборудованием и приобретение спортивного оборудования и инвентаря)</t>
  </si>
  <si>
    <t>Уточнение плановых показателей в связи с выделением средств из резервного фонда Кабинета Министров РТ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</si>
  <si>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2023 год (средства специального казначейского кредита на реализацию инфраструктурных проектов)</t>
  </si>
  <si>
    <t>Экономия, сложившаяся по результатам проведения конкурсных процедур, а также переносом ассигнований по заключенным неисполненным государственным контрактам на 2023 год (средства специального казначейского кредита на приобретение подвижного состава пассажирского транспорта общего пользования)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</si>
</sst>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3" fillId="0" borderId="0"/>
    <xf numFmtId="0" fontId="12" fillId="0" borderId="0"/>
  </cellStyleXfs>
  <cellXfs count="25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4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vertical="center" wrapText="1"/>
    </xf>
    <xf numFmtId="0" fontId="3" fillId="0" borderId="1" xfId="1" applyFill="1" applyBorder="1"/>
    <xf numFmtId="49" fontId="4" fillId="0" borderId="1" xfId="1" applyNumberFormat="1" applyFont="1" applyFill="1" applyBorder="1" applyAlignment="1">
      <alignment horizontal="justify" vertical="center" wrapText="1"/>
    </xf>
    <xf numFmtId="49" fontId="1" fillId="0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9" fontId="7" fillId="0" borderId="1" xfId="2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8" fillId="0" borderId="0" xfId="3" applyFont="1" applyAlignment="1">
      <alignment horizontal="right"/>
    </xf>
    <xf numFmtId="164" fontId="3" fillId="0" borderId="0" xfId="1" applyNumberFormat="1" applyFill="1"/>
    <xf numFmtId="0" fontId="1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4" xr:uid="{00000000-0005-0000-0000-000003000000}"/>
    <cellStyle name="Обычный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8"/>
  <sheetViews>
    <sheetView showGridLines="0" tabSelected="1" topLeftCell="A38" zoomScale="75" zoomScaleNormal="75" workbookViewId="0">
      <selection activeCell="H44" sqref="H44"/>
    </sheetView>
  </sheetViews>
  <sheetFormatPr defaultRowHeight="10.15" customHeight="1" x14ac:dyDescent="0.25"/>
  <cols>
    <col min="1" max="1" width="44.42578125" style="1" customWidth="1"/>
    <col min="2" max="2" width="24.28515625" style="1" customWidth="1"/>
    <col min="3" max="3" width="33" style="1" customWidth="1"/>
    <col min="4" max="4" width="19.28515625" style="1" customWidth="1"/>
    <col min="5" max="5" width="12.28515625" style="1" customWidth="1"/>
    <col min="6" max="6" width="36.140625" style="1" customWidth="1"/>
    <col min="7" max="7" width="11.28515625" style="1" customWidth="1"/>
    <col min="8" max="8" width="38.7109375" style="1" customWidth="1"/>
    <col min="9" max="16384" width="9.140625" style="1"/>
  </cols>
  <sheetData>
    <row r="2" spans="1:8" ht="56.25" customHeight="1" x14ac:dyDescent="0.3">
      <c r="A2" s="20" t="s">
        <v>101</v>
      </c>
      <c r="B2" s="20"/>
      <c r="C2" s="20"/>
      <c r="D2" s="20"/>
      <c r="E2" s="20"/>
      <c r="F2" s="20"/>
      <c r="G2" s="20"/>
      <c r="H2" s="20"/>
    </row>
    <row r="3" spans="1:8" ht="19.5" customHeight="1" x14ac:dyDescent="0.3">
      <c r="A3" s="17"/>
      <c r="B3" s="17"/>
      <c r="C3" s="17"/>
      <c r="D3" s="17"/>
      <c r="E3" s="17"/>
      <c r="F3" s="17"/>
      <c r="G3" s="17"/>
      <c r="H3" s="17"/>
    </row>
    <row r="4" spans="1:8" ht="15.75" x14ac:dyDescent="0.25">
      <c r="C4" s="6"/>
      <c r="D4" s="18" t="s">
        <v>86</v>
      </c>
      <c r="E4" s="2"/>
      <c r="F4" s="2"/>
      <c r="G4" s="2"/>
      <c r="H4" s="2"/>
    </row>
    <row r="5" spans="1:8" ht="32.25" customHeight="1" x14ac:dyDescent="0.25">
      <c r="A5" s="22" t="s">
        <v>55</v>
      </c>
      <c r="B5" s="24" t="s">
        <v>102</v>
      </c>
      <c r="C5" s="24" t="s">
        <v>103</v>
      </c>
      <c r="D5" s="21" t="s">
        <v>104</v>
      </c>
      <c r="E5" s="23" t="s">
        <v>85</v>
      </c>
      <c r="F5" s="23"/>
      <c r="G5" s="23" t="s">
        <v>84</v>
      </c>
      <c r="H5" s="23"/>
    </row>
    <row r="6" spans="1:8" ht="96" customHeight="1" x14ac:dyDescent="0.25">
      <c r="A6" s="22"/>
      <c r="B6" s="24"/>
      <c r="C6" s="24"/>
      <c r="D6" s="21"/>
      <c r="E6" s="12" t="s">
        <v>83</v>
      </c>
      <c r="F6" s="13" t="s">
        <v>82</v>
      </c>
      <c r="G6" s="12" t="s">
        <v>83</v>
      </c>
      <c r="H6" s="13" t="s">
        <v>82</v>
      </c>
    </row>
    <row r="7" spans="1:8" s="3" customFormat="1" ht="20.25" customHeight="1" x14ac:dyDescent="0.25">
      <c r="A7" s="7" t="s">
        <v>81</v>
      </c>
      <c r="B7" s="4">
        <f>B8+B19+B22+B26+B36+B41+B45+B54+B58+B67+B73+B78+B82+B84</f>
        <v>371081210.79999995</v>
      </c>
      <c r="C7" s="4">
        <f>C8+C19+C22+C26+C36+C41+C45+C54+C58+C67+C73+C78+C82+C84</f>
        <v>524767828.30000007</v>
      </c>
      <c r="D7" s="4">
        <f>D8+D19+D22+D26+D36+D41+D45+D54+D58+D67+D73+D78+D82+D84</f>
        <v>510221004.39999998</v>
      </c>
      <c r="E7" s="14">
        <f>D7*100/B7</f>
        <v>137.49577977824148</v>
      </c>
      <c r="F7" s="16"/>
      <c r="G7" s="14">
        <f>D7*100/C7</f>
        <v>97.227950511538609</v>
      </c>
      <c r="H7" s="16"/>
    </row>
    <row r="8" spans="1:8" s="3" customFormat="1" ht="29.25" customHeight="1" x14ac:dyDescent="0.25">
      <c r="A8" s="9" t="s">
        <v>62</v>
      </c>
      <c r="B8" s="4">
        <f>SUBTOTAL(9,B9:B18)</f>
        <v>34020567.700000003</v>
      </c>
      <c r="C8" s="4">
        <f>SUBTOTAL(9,C9:C18)</f>
        <v>23337302.900000002</v>
      </c>
      <c r="D8" s="4">
        <f>SUBTOTAL(9,D9:D18)</f>
        <v>21326815</v>
      </c>
      <c r="E8" s="14">
        <f t="shared" ref="E8:E71" si="0">D8*100/B8</f>
        <v>62.688004468543888</v>
      </c>
      <c r="F8" s="8"/>
      <c r="G8" s="14">
        <f t="shared" ref="G8:G71" si="1">D8*100/C8</f>
        <v>91.385088891313131</v>
      </c>
      <c r="H8" s="8"/>
    </row>
    <row r="9" spans="1:8" s="3" customFormat="1" ht="50.25" customHeight="1" x14ac:dyDescent="0.25">
      <c r="A9" s="10" t="s">
        <v>0</v>
      </c>
      <c r="B9" s="11">
        <v>358172.1</v>
      </c>
      <c r="C9" s="5">
        <v>641551.19999999995</v>
      </c>
      <c r="D9" s="5">
        <v>647917.6</v>
      </c>
      <c r="E9" s="15">
        <f>D9*100/B9</f>
        <v>180.89560856359276</v>
      </c>
      <c r="F9" s="10" t="s">
        <v>93</v>
      </c>
      <c r="G9" s="15">
        <f t="shared" si="1"/>
        <v>100.99234480428063</v>
      </c>
      <c r="H9" s="8"/>
    </row>
    <row r="10" spans="1:8" s="3" customFormat="1" ht="77.25" customHeight="1" x14ac:dyDescent="0.25">
      <c r="A10" s="10" t="s">
        <v>1</v>
      </c>
      <c r="B10" s="11">
        <v>333903.09999999998</v>
      </c>
      <c r="C10" s="5">
        <v>468971.3</v>
      </c>
      <c r="D10" s="5">
        <v>479699.4</v>
      </c>
      <c r="E10" s="15">
        <f t="shared" si="0"/>
        <v>143.66425468945931</v>
      </c>
      <c r="F10" s="10" t="s">
        <v>88</v>
      </c>
      <c r="G10" s="15">
        <f t="shared" si="1"/>
        <v>102.28758135092703</v>
      </c>
      <c r="H10" s="8"/>
    </row>
    <row r="11" spans="1:8" s="3" customFormat="1" ht="82.5" customHeight="1" x14ac:dyDescent="0.25">
      <c r="A11" s="10" t="s">
        <v>2</v>
      </c>
      <c r="B11" s="11">
        <v>228073.1</v>
      </c>
      <c r="C11" s="5">
        <v>428717.4</v>
      </c>
      <c r="D11" s="5">
        <v>448391.8</v>
      </c>
      <c r="E11" s="15">
        <f t="shared" si="0"/>
        <v>196.60003744413524</v>
      </c>
      <c r="F11" s="10" t="s">
        <v>93</v>
      </c>
      <c r="G11" s="15">
        <f t="shared" si="1"/>
        <v>104.58913027556147</v>
      </c>
      <c r="H11" s="8"/>
    </row>
    <row r="12" spans="1:8" s="3" customFormat="1" ht="61.5" customHeight="1" x14ac:dyDescent="0.25">
      <c r="A12" s="10" t="s">
        <v>3</v>
      </c>
      <c r="B12" s="11">
        <v>614437.6</v>
      </c>
      <c r="C12" s="5">
        <v>785842.6</v>
      </c>
      <c r="D12" s="5">
        <v>790338.8</v>
      </c>
      <c r="E12" s="15">
        <f t="shared" si="0"/>
        <v>128.62800063016977</v>
      </c>
      <c r="F12" s="10" t="s">
        <v>93</v>
      </c>
      <c r="G12" s="15">
        <f t="shared" si="1"/>
        <v>100.57215019903477</v>
      </c>
      <c r="H12" s="8"/>
    </row>
    <row r="13" spans="1:8" s="3" customFormat="1" ht="47.25" customHeight="1" x14ac:dyDescent="0.25">
      <c r="A13" s="10" t="s">
        <v>4</v>
      </c>
      <c r="B13" s="11">
        <v>916878.7</v>
      </c>
      <c r="C13" s="5">
        <v>1395218.4</v>
      </c>
      <c r="D13" s="5">
        <v>1432365.6</v>
      </c>
      <c r="E13" s="15">
        <f t="shared" si="0"/>
        <v>156.22192990195978</v>
      </c>
      <c r="F13" s="10" t="s">
        <v>93</v>
      </c>
      <c r="G13" s="15">
        <f t="shared" si="1"/>
        <v>102.66246488721767</v>
      </c>
      <c r="H13" s="8"/>
    </row>
    <row r="14" spans="1:8" s="3" customFormat="1" ht="37.5" customHeight="1" x14ac:dyDescent="0.25">
      <c r="A14" s="10" t="s">
        <v>5</v>
      </c>
      <c r="B14" s="11">
        <v>62591</v>
      </c>
      <c r="C14" s="5">
        <v>116168.7</v>
      </c>
      <c r="D14" s="5">
        <v>115741.5</v>
      </c>
      <c r="E14" s="15">
        <f t="shared" si="0"/>
        <v>184.91716061414581</v>
      </c>
      <c r="F14" s="10" t="s">
        <v>89</v>
      </c>
      <c r="G14" s="15">
        <f t="shared" si="1"/>
        <v>99.63225894754784</v>
      </c>
      <c r="H14" s="8"/>
    </row>
    <row r="15" spans="1:8" s="3" customFormat="1" ht="24.75" customHeight="1" x14ac:dyDescent="0.25">
      <c r="A15" s="10" t="s">
        <v>6</v>
      </c>
      <c r="B15" s="11">
        <v>660235.19999999995</v>
      </c>
      <c r="C15" s="5">
        <v>554628.9</v>
      </c>
      <c r="D15" s="5">
        <v>554685.80000000005</v>
      </c>
      <c r="E15" s="15">
        <f t="shared" si="0"/>
        <v>84.013363722503755</v>
      </c>
      <c r="F15" s="10" t="s">
        <v>89</v>
      </c>
      <c r="G15" s="15">
        <f t="shared" si="1"/>
        <v>100.01025911199363</v>
      </c>
      <c r="H15" s="8"/>
    </row>
    <row r="16" spans="1:8" s="3" customFormat="1" ht="45.75" customHeight="1" x14ac:dyDescent="0.25">
      <c r="A16" s="10" t="s">
        <v>7</v>
      </c>
      <c r="B16" s="11">
        <v>6671300</v>
      </c>
      <c r="C16" s="5">
        <v>1929824.9</v>
      </c>
      <c r="D16" s="5"/>
      <c r="E16" s="15">
        <f t="shared" si="0"/>
        <v>0</v>
      </c>
      <c r="F16" s="10" t="s">
        <v>87</v>
      </c>
      <c r="G16" s="15">
        <f t="shared" si="1"/>
        <v>0</v>
      </c>
      <c r="H16" s="10" t="s">
        <v>87</v>
      </c>
    </row>
    <row r="17" spans="1:10" s="3" customFormat="1" ht="50.25" customHeight="1" x14ac:dyDescent="0.25">
      <c r="A17" s="10" t="s">
        <v>8</v>
      </c>
      <c r="B17" s="11">
        <v>72141.600000000006</v>
      </c>
      <c r="C17" s="5">
        <v>119448.4</v>
      </c>
      <c r="D17" s="5">
        <v>123871.9</v>
      </c>
      <c r="E17" s="15">
        <f t="shared" si="0"/>
        <v>171.70661587766281</v>
      </c>
      <c r="F17" s="10" t="s">
        <v>93</v>
      </c>
      <c r="G17" s="15">
        <f t="shared" si="1"/>
        <v>103.70327271022467</v>
      </c>
      <c r="H17" s="8"/>
    </row>
    <row r="18" spans="1:10" s="3" customFormat="1" ht="31.5" customHeight="1" x14ac:dyDescent="0.25">
      <c r="A18" s="10" t="s">
        <v>9</v>
      </c>
      <c r="B18" s="11">
        <v>24102835.300000001</v>
      </c>
      <c r="C18" s="5">
        <v>16896931.100000001</v>
      </c>
      <c r="D18" s="5">
        <v>16733802.6</v>
      </c>
      <c r="E18" s="15">
        <f t="shared" si="0"/>
        <v>69.426697696432413</v>
      </c>
      <c r="F18" s="10" t="s">
        <v>89</v>
      </c>
      <c r="G18" s="15">
        <f t="shared" si="1"/>
        <v>99.034567288967637</v>
      </c>
      <c r="H18" s="10"/>
    </row>
    <row r="19" spans="1:10" s="3" customFormat="1" ht="16.7" customHeight="1" x14ac:dyDescent="0.25">
      <c r="A19" s="9" t="s">
        <v>63</v>
      </c>
      <c r="B19" s="4">
        <f>SUBTOTAL(9,B20:B21)</f>
        <v>167837.59999999998</v>
      </c>
      <c r="C19" s="4">
        <f t="shared" ref="C19:D19" si="2">SUBTOTAL(9,C20:C21)</f>
        <v>595543.9</v>
      </c>
      <c r="D19" s="4">
        <f t="shared" si="2"/>
        <v>560061.4</v>
      </c>
      <c r="E19" s="14">
        <f t="shared" si="0"/>
        <v>333.69245032102464</v>
      </c>
      <c r="F19" s="10"/>
      <c r="G19" s="14">
        <f t="shared" si="1"/>
        <v>94.04200093393618</v>
      </c>
      <c r="H19" s="8"/>
    </row>
    <row r="20" spans="1:10" s="3" customFormat="1" ht="60" customHeight="1" x14ac:dyDescent="0.25">
      <c r="A20" s="10" t="s">
        <v>10</v>
      </c>
      <c r="B20" s="11">
        <v>129517.9</v>
      </c>
      <c r="C20" s="5">
        <v>444804</v>
      </c>
      <c r="D20" s="5">
        <v>446255.8</v>
      </c>
      <c r="E20" s="15">
        <f t="shared" si="0"/>
        <v>344.55144810099608</v>
      </c>
      <c r="F20" s="10" t="s">
        <v>93</v>
      </c>
      <c r="G20" s="15">
        <f t="shared" si="1"/>
        <v>100.32639094972167</v>
      </c>
      <c r="H20" s="8"/>
    </row>
    <row r="21" spans="1:10" s="3" customFormat="1" ht="49.5" customHeight="1" x14ac:dyDescent="0.25">
      <c r="A21" s="10" t="s">
        <v>11</v>
      </c>
      <c r="B21" s="11">
        <v>38319.699999999997</v>
      </c>
      <c r="C21" s="5">
        <v>150739.9</v>
      </c>
      <c r="D21" s="5">
        <v>113805.6</v>
      </c>
      <c r="E21" s="15">
        <f t="shared" si="0"/>
        <v>296.98979898068097</v>
      </c>
      <c r="F21" s="10" t="s">
        <v>89</v>
      </c>
      <c r="G21" s="15">
        <f t="shared" si="1"/>
        <v>75.497993563747883</v>
      </c>
      <c r="H21" s="10" t="s">
        <v>108</v>
      </c>
    </row>
    <row r="22" spans="1:10" s="3" customFormat="1" ht="50.1" customHeight="1" x14ac:dyDescent="0.25">
      <c r="A22" s="9" t="s">
        <v>64</v>
      </c>
      <c r="B22" s="4">
        <f>SUBTOTAL(9,B23:B25)</f>
        <v>1668481.6</v>
      </c>
      <c r="C22" s="4">
        <f t="shared" ref="C22:D22" si="3">SUBTOTAL(9,C23:C25)</f>
        <v>1779071.1</v>
      </c>
      <c r="D22" s="4">
        <f t="shared" si="3"/>
        <v>1774627.7</v>
      </c>
      <c r="E22" s="14">
        <f t="shared" si="0"/>
        <v>106.36183821265993</v>
      </c>
      <c r="F22" s="10"/>
      <c r="G22" s="14">
        <f t="shared" si="1"/>
        <v>99.750240448512699</v>
      </c>
      <c r="H22" s="8"/>
      <c r="J22" s="19"/>
    </row>
    <row r="23" spans="1:10" s="3" customFormat="1" ht="69" customHeight="1" x14ac:dyDescent="0.25">
      <c r="A23" s="10" t="s">
        <v>65</v>
      </c>
      <c r="B23" s="11">
        <v>5994.1</v>
      </c>
      <c r="C23" s="5">
        <v>2437.8000000000002</v>
      </c>
      <c r="D23" s="5">
        <v>7520.4</v>
      </c>
      <c r="E23" s="15">
        <f t="shared" si="0"/>
        <v>125.46337231611083</v>
      </c>
      <c r="F23" s="10" t="s">
        <v>88</v>
      </c>
      <c r="G23" s="15">
        <f t="shared" si="1"/>
        <v>308.49126261383213</v>
      </c>
      <c r="H23" s="10" t="s">
        <v>111</v>
      </c>
    </row>
    <row r="24" spans="1:10" s="3" customFormat="1" ht="66.95" customHeight="1" x14ac:dyDescent="0.25">
      <c r="A24" s="10" t="s">
        <v>66</v>
      </c>
      <c r="B24" s="11">
        <v>1526835</v>
      </c>
      <c r="C24" s="5">
        <v>1640980.8</v>
      </c>
      <c r="D24" s="5">
        <v>1631454.8</v>
      </c>
      <c r="E24" s="15">
        <f>D24*100/B24</f>
        <v>106.85206980453029</v>
      </c>
      <c r="F24" s="10" t="s">
        <v>88</v>
      </c>
      <c r="G24" s="15">
        <f t="shared" si="1"/>
        <v>99.419493512660225</v>
      </c>
      <c r="H24" s="10"/>
    </row>
    <row r="25" spans="1:10" s="3" customFormat="1" ht="50.1" customHeight="1" x14ac:dyDescent="0.25">
      <c r="A25" s="10" t="s">
        <v>59</v>
      </c>
      <c r="B25" s="11">
        <v>135652.5</v>
      </c>
      <c r="C25" s="5">
        <v>135652.5</v>
      </c>
      <c r="D25" s="5">
        <v>135652.5</v>
      </c>
      <c r="E25" s="15">
        <f t="shared" si="0"/>
        <v>100</v>
      </c>
      <c r="F25" s="10" t="s">
        <v>88</v>
      </c>
      <c r="G25" s="15">
        <f t="shared" si="1"/>
        <v>100</v>
      </c>
      <c r="H25" s="8"/>
    </row>
    <row r="26" spans="1:10" s="3" customFormat="1" ht="16.7" customHeight="1" x14ac:dyDescent="0.25">
      <c r="A26" s="9" t="s">
        <v>67</v>
      </c>
      <c r="B26" s="4">
        <f>SUBTOTAL(9,B27:B35)</f>
        <v>91218062.699999988</v>
      </c>
      <c r="C26" s="4">
        <f t="shared" ref="C26:D26" si="4">SUBTOTAL(9,C27:C35)</f>
        <v>172407973.19999999</v>
      </c>
      <c r="D26" s="4">
        <f t="shared" si="4"/>
        <v>169437728</v>
      </c>
      <c r="E26" s="14">
        <f t="shared" si="0"/>
        <v>185.750193530475</v>
      </c>
      <c r="F26" s="10"/>
      <c r="G26" s="14">
        <f t="shared" si="1"/>
        <v>98.27719963011549</v>
      </c>
      <c r="H26" s="8"/>
    </row>
    <row r="27" spans="1:10" s="3" customFormat="1" ht="106.5" customHeight="1" x14ac:dyDescent="0.25">
      <c r="A27" s="10" t="s">
        <v>12</v>
      </c>
      <c r="B27" s="11">
        <v>2098286.6</v>
      </c>
      <c r="C27" s="5">
        <v>865356.4</v>
      </c>
      <c r="D27" s="5">
        <v>814719.5</v>
      </c>
      <c r="E27" s="15">
        <f t="shared" si="0"/>
        <v>38.827846491513597</v>
      </c>
      <c r="F27" s="10" t="s">
        <v>93</v>
      </c>
      <c r="G27" s="15">
        <f t="shared" si="1"/>
        <v>94.148434101833644</v>
      </c>
      <c r="H27" s="10" t="s">
        <v>109</v>
      </c>
    </row>
    <row r="28" spans="1:10" s="3" customFormat="1" ht="50.25" customHeight="1" x14ac:dyDescent="0.25">
      <c r="A28" s="10" t="s">
        <v>13</v>
      </c>
      <c r="B28" s="11">
        <v>101072.1</v>
      </c>
      <c r="C28" s="5">
        <v>113016.7</v>
      </c>
      <c r="D28" s="5">
        <v>111116.7</v>
      </c>
      <c r="E28" s="15">
        <f t="shared" si="0"/>
        <v>109.9380541217606</v>
      </c>
      <c r="F28" s="10" t="s">
        <v>88</v>
      </c>
      <c r="G28" s="15">
        <f t="shared" si="1"/>
        <v>98.318832526520424</v>
      </c>
      <c r="H28" s="10"/>
    </row>
    <row r="29" spans="1:10" s="3" customFormat="1" ht="127.5" customHeight="1" x14ac:dyDescent="0.25">
      <c r="A29" s="10" t="s">
        <v>14</v>
      </c>
      <c r="B29" s="11">
        <v>14750150.1</v>
      </c>
      <c r="C29" s="5">
        <v>16807559.800000001</v>
      </c>
      <c r="D29" s="5">
        <v>16776505.4</v>
      </c>
      <c r="E29" s="15">
        <f t="shared" si="0"/>
        <v>113.7378622336867</v>
      </c>
      <c r="F29" s="10" t="s">
        <v>105</v>
      </c>
      <c r="G29" s="15">
        <f t="shared" si="1"/>
        <v>99.815235522767551</v>
      </c>
      <c r="H29" s="8"/>
    </row>
    <row r="30" spans="1:10" s="3" customFormat="1" ht="96" customHeight="1" x14ac:dyDescent="0.25">
      <c r="A30" s="10" t="s">
        <v>15</v>
      </c>
      <c r="B30" s="11">
        <v>528771</v>
      </c>
      <c r="C30" s="5">
        <v>651668.69999999995</v>
      </c>
      <c r="D30" s="5">
        <v>650549.30000000005</v>
      </c>
      <c r="E30" s="15">
        <f t="shared" si="0"/>
        <v>123.0304422897625</v>
      </c>
      <c r="F30" s="10" t="s">
        <v>95</v>
      </c>
      <c r="G30" s="15">
        <f t="shared" si="1"/>
        <v>99.828225599909914</v>
      </c>
      <c r="H30" s="8"/>
    </row>
    <row r="31" spans="1:10" s="3" customFormat="1" ht="67.5" customHeight="1" x14ac:dyDescent="0.25">
      <c r="A31" s="10" t="s">
        <v>16</v>
      </c>
      <c r="B31" s="11">
        <v>1232539.2</v>
      </c>
      <c r="C31" s="5">
        <v>1349388.8</v>
      </c>
      <c r="D31" s="5">
        <v>1283009.7</v>
      </c>
      <c r="E31" s="15">
        <f t="shared" si="0"/>
        <v>104.09483933655011</v>
      </c>
      <c r="F31" s="10"/>
      <c r="G31" s="15">
        <f t="shared" si="1"/>
        <v>95.080802508513486</v>
      </c>
      <c r="H31" s="10" t="s">
        <v>108</v>
      </c>
    </row>
    <row r="32" spans="1:10" s="3" customFormat="1" ht="161.25" customHeight="1" x14ac:dyDescent="0.25">
      <c r="A32" s="10" t="s">
        <v>17</v>
      </c>
      <c r="B32" s="11">
        <v>2080927</v>
      </c>
      <c r="C32" s="5">
        <v>11245560.1</v>
      </c>
      <c r="D32" s="5">
        <v>10471234.1</v>
      </c>
      <c r="E32" s="15">
        <f t="shared" si="0"/>
        <v>503.20045345175492</v>
      </c>
      <c r="F32" s="10" t="s">
        <v>96</v>
      </c>
      <c r="G32" s="15">
        <f t="shared" si="1"/>
        <v>93.11438476061322</v>
      </c>
      <c r="H32" s="10" t="s">
        <v>113</v>
      </c>
    </row>
    <row r="33" spans="1:8" s="3" customFormat="1" ht="57.75" customHeight="1" x14ac:dyDescent="0.25">
      <c r="A33" s="10" t="s">
        <v>18</v>
      </c>
      <c r="B33" s="11">
        <v>47682869.600000001</v>
      </c>
      <c r="C33" s="5">
        <v>96198735.299999997</v>
      </c>
      <c r="D33" s="5">
        <v>95852357.599999994</v>
      </c>
      <c r="E33" s="15">
        <f t="shared" si="0"/>
        <v>201.02053086167447</v>
      </c>
      <c r="F33" s="10" t="s">
        <v>90</v>
      </c>
      <c r="G33" s="15">
        <f t="shared" si="1"/>
        <v>99.639935287174197</v>
      </c>
      <c r="H33" s="8"/>
    </row>
    <row r="34" spans="1:8" s="3" customFormat="1" ht="102.75" customHeight="1" x14ac:dyDescent="0.25">
      <c r="A34" s="10" t="s">
        <v>19</v>
      </c>
      <c r="B34" s="11">
        <v>1621864.3</v>
      </c>
      <c r="C34" s="5">
        <v>3547179.4</v>
      </c>
      <c r="D34" s="5">
        <v>2279605.2999999998</v>
      </c>
      <c r="E34" s="15">
        <f t="shared" si="0"/>
        <v>140.55462593263812</v>
      </c>
      <c r="F34" s="10" t="s">
        <v>90</v>
      </c>
      <c r="G34" s="15">
        <f t="shared" si="1"/>
        <v>64.2652948424317</v>
      </c>
      <c r="H34" s="10" t="s">
        <v>109</v>
      </c>
    </row>
    <row r="35" spans="1:8" s="3" customFormat="1" ht="49.5" customHeight="1" x14ac:dyDescent="0.25">
      <c r="A35" s="10" t="s">
        <v>20</v>
      </c>
      <c r="B35" s="11">
        <v>21121582.800000001</v>
      </c>
      <c r="C35" s="5">
        <v>41629508</v>
      </c>
      <c r="D35" s="5">
        <v>41198630.399999999</v>
      </c>
      <c r="E35" s="15">
        <f t="shared" si="0"/>
        <v>195.05465471082024</v>
      </c>
      <c r="F35" s="10" t="s">
        <v>90</v>
      </c>
      <c r="G35" s="15">
        <f t="shared" si="1"/>
        <v>98.964970712601257</v>
      </c>
      <c r="H35" s="10"/>
    </row>
    <row r="36" spans="1:8" s="3" customFormat="1" ht="33.4" customHeight="1" x14ac:dyDescent="0.25">
      <c r="A36" s="9" t="s">
        <v>68</v>
      </c>
      <c r="B36" s="4">
        <f>SUBTOTAL(9,B37:B40)</f>
        <v>19516882.599999998</v>
      </c>
      <c r="C36" s="4">
        <f t="shared" ref="C36:D36" si="5">SUBTOTAL(9,C37:C40)</f>
        <v>46924417.299999997</v>
      </c>
      <c r="D36" s="4">
        <f t="shared" si="5"/>
        <v>38513144.699999996</v>
      </c>
      <c r="E36" s="14">
        <f t="shared" si="0"/>
        <v>197.33246076911894</v>
      </c>
      <c r="F36" s="10"/>
      <c r="G36" s="14">
        <f t="shared" si="1"/>
        <v>82.074849121248434</v>
      </c>
      <c r="H36" s="8"/>
    </row>
    <row r="37" spans="1:8" s="3" customFormat="1" ht="20.25" customHeight="1" x14ac:dyDescent="0.25">
      <c r="A37" s="10" t="s">
        <v>21</v>
      </c>
      <c r="B37" s="11">
        <v>1501747</v>
      </c>
      <c r="C37" s="5">
        <v>895087.9</v>
      </c>
      <c r="D37" s="5">
        <v>929957.9</v>
      </c>
      <c r="E37" s="15">
        <f t="shared" si="0"/>
        <v>61.925071266997705</v>
      </c>
      <c r="F37" s="10" t="s">
        <v>88</v>
      </c>
      <c r="G37" s="15">
        <f t="shared" si="1"/>
        <v>103.89570677918894</v>
      </c>
      <c r="H37" s="8"/>
    </row>
    <row r="38" spans="1:8" s="3" customFormat="1" ht="146.25" customHeight="1" x14ac:dyDescent="0.25">
      <c r="A38" s="10" t="s">
        <v>22</v>
      </c>
      <c r="B38" s="11">
        <v>11374338.6</v>
      </c>
      <c r="C38" s="5">
        <v>22840430.100000001</v>
      </c>
      <c r="D38" s="5">
        <v>14637475.1</v>
      </c>
      <c r="E38" s="15">
        <f t="shared" si="0"/>
        <v>128.68858238491336</v>
      </c>
      <c r="F38" s="10" t="s">
        <v>107</v>
      </c>
      <c r="G38" s="15">
        <f t="shared" si="1"/>
        <v>64.085812026805925</v>
      </c>
      <c r="H38" s="10" t="s">
        <v>112</v>
      </c>
    </row>
    <row r="39" spans="1:8" s="3" customFormat="1" ht="105.75" customHeight="1" x14ac:dyDescent="0.25">
      <c r="A39" s="10" t="s">
        <v>23</v>
      </c>
      <c r="B39" s="11">
        <v>6059180.5999999996</v>
      </c>
      <c r="C39" s="5">
        <v>19523220</v>
      </c>
      <c r="D39" s="5">
        <v>19502640.399999999</v>
      </c>
      <c r="E39" s="15">
        <f t="shared" si="0"/>
        <v>321.8692705743083</v>
      </c>
      <c r="F39" s="10" t="s">
        <v>97</v>
      </c>
      <c r="G39" s="15">
        <f t="shared" si="1"/>
        <v>99.894589109788228</v>
      </c>
      <c r="H39" s="8"/>
    </row>
    <row r="40" spans="1:8" s="3" customFormat="1" ht="108.75" customHeight="1" x14ac:dyDescent="0.25">
      <c r="A40" s="10" t="s">
        <v>24</v>
      </c>
      <c r="B40" s="11">
        <v>581616.4</v>
      </c>
      <c r="C40" s="5">
        <v>3665679.3</v>
      </c>
      <c r="D40" s="5">
        <v>3443071.3</v>
      </c>
      <c r="E40" s="15">
        <f t="shared" si="0"/>
        <v>591.98318685649167</v>
      </c>
      <c r="F40" s="10" t="s">
        <v>106</v>
      </c>
      <c r="G40" s="15">
        <f t="shared" si="1"/>
        <v>93.927237442729918</v>
      </c>
      <c r="H40" s="10" t="s">
        <v>109</v>
      </c>
    </row>
    <row r="41" spans="1:8" s="3" customFormat="1" ht="16.7" customHeight="1" x14ac:dyDescent="0.25">
      <c r="A41" s="9" t="s">
        <v>69</v>
      </c>
      <c r="B41" s="4">
        <f>SUBTOTAL(9,B42:B44)</f>
        <v>3578953.7</v>
      </c>
      <c r="C41" s="4">
        <f t="shared" ref="C41:D41" si="6">SUBTOTAL(9,C42:C44)</f>
        <v>3796708.3000000003</v>
      </c>
      <c r="D41" s="4">
        <f t="shared" si="6"/>
        <v>3782230.7</v>
      </c>
      <c r="E41" s="14">
        <f t="shared" si="0"/>
        <v>105.67978848119773</v>
      </c>
      <c r="F41" s="10"/>
      <c r="G41" s="14">
        <f t="shared" si="1"/>
        <v>99.618680213067719</v>
      </c>
      <c r="H41" s="8"/>
    </row>
    <row r="42" spans="1:8" s="3" customFormat="1" ht="99" customHeight="1" x14ac:dyDescent="0.25">
      <c r="A42" s="10" t="s">
        <v>58</v>
      </c>
      <c r="B42" s="11">
        <v>807801.1</v>
      </c>
      <c r="C42" s="5">
        <v>809389.9</v>
      </c>
      <c r="D42" s="5">
        <v>809389.9</v>
      </c>
      <c r="E42" s="15">
        <f t="shared" si="0"/>
        <v>100.19668207928908</v>
      </c>
      <c r="F42" s="10"/>
      <c r="G42" s="15">
        <f t="shared" si="1"/>
        <v>100</v>
      </c>
      <c r="H42" s="8"/>
    </row>
    <row r="43" spans="1:8" s="3" customFormat="1" ht="63.75" customHeight="1" x14ac:dyDescent="0.25">
      <c r="A43" s="10" t="s">
        <v>25</v>
      </c>
      <c r="B43" s="11">
        <v>191192.5</v>
      </c>
      <c r="C43" s="5">
        <v>209364.2</v>
      </c>
      <c r="D43" s="5">
        <v>195587.6</v>
      </c>
      <c r="E43" s="15">
        <f t="shared" si="0"/>
        <v>102.29878264053245</v>
      </c>
      <c r="F43" s="10"/>
      <c r="G43" s="15">
        <f t="shared" si="1"/>
        <v>93.419791922401245</v>
      </c>
      <c r="H43" s="10" t="s">
        <v>108</v>
      </c>
    </row>
    <row r="44" spans="1:8" s="3" customFormat="1" ht="179.25" customHeight="1" x14ac:dyDescent="0.25">
      <c r="A44" s="10" t="s">
        <v>26</v>
      </c>
      <c r="B44" s="11">
        <v>2579960.1</v>
      </c>
      <c r="C44" s="5">
        <v>2777954.2</v>
      </c>
      <c r="D44" s="5">
        <v>2777253.2</v>
      </c>
      <c r="E44" s="15">
        <f t="shared" si="0"/>
        <v>107.64713764371783</v>
      </c>
      <c r="F44" s="10" t="s">
        <v>98</v>
      </c>
      <c r="G44" s="15">
        <f t="shared" si="1"/>
        <v>99.974765602687029</v>
      </c>
      <c r="H44" s="8"/>
    </row>
    <row r="45" spans="1:8" s="3" customFormat="1" ht="16.7" customHeight="1" x14ac:dyDescent="0.25">
      <c r="A45" s="9" t="s">
        <v>70</v>
      </c>
      <c r="B45" s="4">
        <f>SUBTOTAL(9,B46:B53)</f>
        <v>79085219</v>
      </c>
      <c r="C45" s="4">
        <f t="shared" ref="C45:D45" si="7">SUBTOTAL(9,C46:C53)</f>
        <v>100576594.79999998</v>
      </c>
      <c r="D45" s="4">
        <f t="shared" si="7"/>
        <v>100604964</v>
      </c>
      <c r="E45" s="14">
        <f t="shared" si="0"/>
        <v>127.2108306357475</v>
      </c>
      <c r="F45" s="10"/>
      <c r="G45" s="14">
        <f t="shared" si="1"/>
        <v>100.0282065624278</v>
      </c>
      <c r="H45" s="8"/>
    </row>
    <row r="46" spans="1:8" s="3" customFormat="1" ht="49.5" customHeight="1" x14ac:dyDescent="0.25">
      <c r="A46" s="10" t="s">
        <v>27</v>
      </c>
      <c r="B46" s="11">
        <v>3253044.7</v>
      </c>
      <c r="C46" s="5">
        <v>5903616</v>
      </c>
      <c r="D46" s="5">
        <v>5902573.4000000004</v>
      </c>
      <c r="E46" s="15">
        <f t="shared" si="0"/>
        <v>181.44765732853287</v>
      </c>
      <c r="F46" s="10" t="s">
        <v>90</v>
      </c>
      <c r="G46" s="15">
        <f t="shared" si="1"/>
        <v>99.982339637266378</v>
      </c>
      <c r="H46" s="8"/>
    </row>
    <row r="47" spans="1:8" s="3" customFormat="1" ht="81" customHeight="1" x14ac:dyDescent="0.25">
      <c r="A47" s="10" t="s">
        <v>28</v>
      </c>
      <c r="B47" s="11">
        <v>12308054.1</v>
      </c>
      <c r="C47" s="5">
        <v>33975762.299999997</v>
      </c>
      <c r="D47" s="5">
        <v>33999120.299999997</v>
      </c>
      <c r="E47" s="15">
        <f t="shared" si="0"/>
        <v>276.23473234489597</v>
      </c>
      <c r="F47" s="10" t="s">
        <v>99</v>
      </c>
      <c r="G47" s="15">
        <f t="shared" si="1"/>
        <v>100.06874900934893</v>
      </c>
      <c r="H47" s="8"/>
    </row>
    <row r="48" spans="1:8" s="3" customFormat="1" ht="16.7" customHeight="1" x14ac:dyDescent="0.25">
      <c r="A48" s="10" t="s">
        <v>29</v>
      </c>
      <c r="B48" s="11">
        <v>751675.8</v>
      </c>
      <c r="C48" s="5">
        <v>504797.9</v>
      </c>
      <c r="D48" s="5">
        <v>503021.8</v>
      </c>
      <c r="E48" s="15">
        <f t="shared" si="0"/>
        <v>66.920047179914533</v>
      </c>
      <c r="F48" s="10" t="s">
        <v>88</v>
      </c>
      <c r="G48" s="15">
        <f t="shared" si="1"/>
        <v>99.648156222519944</v>
      </c>
      <c r="H48" s="8"/>
    </row>
    <row r="49" spans="1:8" s="3" customFormat="1" ht="18.75" customHeight="1" x14ac:dyDescent="0.25">
      <c r="A49" s="10" t="s">
        <v>30</v>
      </c>
      <c r="B49" s="11">
        <v>8165351.2000000002</v>
      </c>
      <c r="C49" s="5">
        <v>9893329.9000000004</v>
      </c>
      <c r="D49" s="5">
        <v>9886079.4000000004</v>
      </c>
      <c r="E49" s="15">
        <f t="shared" si="0"/>
        <v>121.07353569801137</v>
      </c>
      <c r="F49" s="10" t="s">
        <v>88</v>
      </c>
      <c r="G49" s="15">
        <f t="shared" si="1"/>
        <v>99.926713249499542</v>
      </c>
      <c r="H49" s="8"/>
    </row>
    <row r="50" spans="1:8" s="3" customFormat="1" ht="51.75" customHeight="1" x14ac:dyDescent="0.25">
      <c r="A50" s="10" t="s">
        <v>31</v>
      </c>
      <c r="B50" s="11">
        <v>461508.6</v>
      </c>
      <c r="C50" s="5">
        <v>511920.5</v>
      </c>
      <c r="D50" s="5">
        <v>507020.3</v>
      </c>
      <c r="E50" s="15">
        <f t="shared" si="0"/>
        <v>109.86150637279566</v>
      </c>
      <c r="F50" s="10" t="s">
        <v>90</v>
      </c>
      <c r="G50" s="15">
        <f t="shared" si="1"/>
        <v>99.042781056824253</v>
      </c>
      <c r="H50" s="8"/>
    </row>
    <row r="51" spans="1:8" s="3" customFormat="1" ht="18" customHeight="1" x14ac:dyDescent="0.25">
      <c r="A51" s="10" t="s">
        <v>32</v>
      </c>
      <c r="B51" s="11">
        <v>220728.9</v>
      </c>
      <c r="C51" s="5">
        <v>1256247.3</v>
      </c>
      <c r="D51" s="5">
        <v>1215669.2</v>
      </c>
      <c r="E51" s="15">
        <f t="shared" si="0"/>
        <v>550.75216702479827</v>
      </c>
      <c r="F51" s="10" t="s">
        <v>88</v>
      </c>
      <c r="G51" s="15">
        <f t="shared" si="1"/>
        <v>96.769895545248133</v>
      </c>
      <c r="H51" s="8"/>
    </row>
    <row r="52" spans="1:8" s="3" customFormat="1" ht="16.7" customHeight="1" x14ac:dyDescent="0.25">
      <c r="A52" s="10" t="s">
        <v>33</v>
      </c>
      <c r="B52" s="11">
        <v>4129710.3</v>
      </c>
      <c r="C52" s="5">
        <v>5977744.0999999996</v>
      </c>
      <c r="D52" s="5">
        <v>5957447.9000000004</v>
      </c>
      <c r="E52" s="15">
        <f t="shared" si="0"/>
        <v>144.25825220718266</v>
      </c>
      <c r="F52" s="10" t="s">
        <v>88</v>
      </c>
      <c r="G52" s="15">
        <f t="shared" si="1"/>
        <v>99.660470577855619</v>
      </c>
      <c r="H52" s="8"/>
    </row>
    <row r="53" spans="1:8" s="3" customFormat="1" ht="39" customHeight="1" x14ac:dyDescent="0.25">
      <c r="A53" s="10" t="s">
        <v>34</v>
      </c>
      <c r="B53" s="11">
        <v>49795145.399999999</v>
      </c>
      <c r="C53" s="5">
        <v>42553176.799999997</v>
      </c>
      <c r="D53" s="5">
        <v>42634031.700000003</v>
      </c>
      <c r="E53" s="15">
        <f t="shared" si="0"/>
        <v>85.618851712400073</v>
      </c>
      <c r="F53" s="10" t="s">
        <v>88</v>
      </c>
      <c r="G53" s="15">
        <f t="shared" si="1"/>
        <v>100.19000908059115</v>
      </c>
      <c r="H53" s="8"/>
    </row>
    <row r="54" spans="1:8" s="3" customFormat="1" ht="16.7" customHeight="1" x14ac:dyDescent="0.25">
      <c r="A54" s="9" t="s">
        <v>71</v>
      </c>
      <c r="B54" s="4">
        <f>SUBTOTAL(9,B55:B57)</f>
        <v>10943547.899999999</v>
      </c>
      <c r="C54" s="4">
        <f t="shared" ref="C54:D54" si="8">SUBTOTAL(9,C55:C57)</f>
        <v>24694921.600000001</v>
      </c>
      <c r="D54" s="4">
        <f t="shared" si="8"/>
        <v>24646890.5</v>
      </c>
      <c r="E54" s="14">
        <f t="shared" si="0"/>
        <v>225.21846411436644</v>
      </c>
      <c r="F54" s="10"/>
      <c r="G54" s="14">
        <f t="shared" si="1"/>
        <v>99.805502115868222</v>
      </c>
      <c r="H54" s="8"/>
    </row>
    <row r="55" spans="1:8" s="3" customFormat="1" ht="95.25" customHeight="1" x14ac:dyDescent="0.25">
      <c r="A55" s="10" t="s">
        <v>35</v>
      </c>
      <c r="B55" s="11">
        <v>10694761.6</v>
      </c>
      <c r="C55" s="5">
        <v>24389946.300000001</v>
      </c>
      <c r="D55" s="5">
        <v>24353304.899999999</v>
      </c>
      <c r="E55" s="15">
        <f t="shared" si="0"/>
        <v>227.71246158493145</v>
      </c>
      <c r="F55" s="10" t="s">
        <v>92</v>
      </c>
      <c r="G55" s="15">
        <f t="shared" si="1"/>
        <v>99.849768426919411</v>
      </c>
      <c r="H55" s="8"/>
    </row>
    <row r="56" spans="1:8" s="3" customFormat="1" ht="16.7" customHeight="1" x14ac:dyDescent="0.25">
      <c r="A56" s="10" t="s">
        <v>36</v>
      </c>
      <c r="B56" s="11">
        <v>65872.100000000006</v>
      </c>
      <c r="C56" s="5">
        <v>65110.5</v>
      </c>
      <c r="D56" s="5">
        <v>65110.5</v>
      </c>
      <c r="E56" s="15">
        <f t="shared" si="0"/>
        <v>98.843820069498307</v>
      </c>
      <c r="F56" s="10"/>
      <c r="G56" s="15">
        <f t="shared" si="1"/>
        <v>100</v>
      </c>
      <c r="H56" s="8"/>
    </row>
    <row r="57" spans="1:8" s="3" customFormat="1" ht="109.5" customHeight="1" x14ac:dyDescent="0.25">
      <c r="A57" s="10" t="s">
        <v>37</v>
      </c>
      <c r="B57" s="11">
        <v>182914.2</v>
      </c>
      <c r="C57" s="5">
        <v>239864.8</v>
      </c>
      <c r="D57" s="5">
        <v>228475.1</v>
      </c>
      <c r="E57" s="15">
        <f t="shared" si="0"/>
        <v>124.9083450054725</v>
      </c>
      <c r="F57" s="10" t="s">
        <v>88</v>
      </c>
      <c r="G57" s="15">
        <f t="shared" si="1"/>
        <v>95.251616744099181</v>
      </c>
      <c r="H57" s="10" t="s">
        <v>109</v>
      </c>
    </row>
    <row r="58" spans="1:8" s="3" customFormat="1" ht="16.7" customHeight="1" x14ac:dyDescent="0.25">
      <c r="A58" s="9" t="s">
        <v>72</v>
      </c>
      <c r="B58" s="4">
        <f>SUBTOTAL(9,B59:B66)</f>
        <v>40790213.700000003</v>
      </c>
      <c r="C58" s="4">
        <f t="shared" ref="C58:D58" si="9">SUBTOTAL(9,C59:C66)</f>
        <v>51015131.799999997</v>
      </c>
      <c r="D58" s="4">
        <f t="shared" si="9"/>
        <v>50833458.899999999</v>
      </c>
      <c r="E58" s="14">
        <f t="shared" si="0"/>
        <v>124.62170282770545</v>
      </c>
      <c r="F58" s="10"/>
      <c r="G58" s="14">
        <f t="shared" si="1"/>
        <v>99.643884287681104</v>
      </c>
      <c r="H58" s="8"/>
    </row>
    <row r="59" spans="1:8" s="3" customFormat="1" ht="52.5" customHeight="1" x14ac:dyDescent="0.25">
      <c r="A59" s="10" t="s">
        <v>38</v>
      </c>
      <c r="B59" s="11">
        <v>12566311.5</v>
      </c>
      <c r="C59" s="5">
        <v>21580156.300000001</v>
      </c>
      <c r="D59" s="5">
        <v>21625691.800000001</v>
      </c>
      <c r="E59" s="15">
        <f t="shared" si="0"/>
        <v>172.09259694063766</v>
      </c>
      <c r="F59" s="10" t="s">
        <v>90</v>
      </c>
      <c r="G59" s="15">
        <f t="shared" si="1"/>
        <v>100.21100634938404</v>
      </c>
      <c r="H59" s="8"/>
    </row>
    <row r="60" spans="1:8" s="3" customFormat="1" ht="25.5" customHeight="1" x14ac:dyDescent="0.25">
      <c r="A60" s="10" t="s">
        <v>39</v>
      </c>
      <c r="B60" s="11">
        <v>3382167.9</v>
      </c>
      <c r="C60" s="5">
        <v>3037093.4</v>
      </c>
      <c r="D60" s="5">
        <v>3037773.5</v>
      </c>
      <c r="E60" s="15">
        <f t="shared" si="0"/>
        <v>89.81734762487693</v>
      </c>
      <c r="F60" s="10" t="s">
        <v>88</v>
      </c>
      <c r="G60" s="15">
        <f t="shared" si="1"/>
        <v>100.02239312100181</v>
      </c>
      <c r="H60" s="8"/>
    </row>
    <row r="61" spans="1:8" s="3" customFormat="1" ht="16.7" customHeight="1" x14ac:dyDescent="0.25">
      <c r="A61" s="10" t="s">
        <v>40</v>
      </c>
      <c r="B61" s="11">
        <v>463898.8</v>
      </c>
      <c r="C61" s="5">
        <v>486431.9</v>
      </c>
      <c r="D61" s="5">
        <v>486431.8</v>
      </c>
      <c r="E61" s="15">
        <f t="shared" si="0"/>
        <v>104.8573093959286</v>
      </c>
      <c r="F61" s="10"/>
      <c r="G61" s="15">
        <f t="shared" si="1"/>
        <v>99.999979442137729</v>
      </c>
      <c r="H61" s="8"/>
    </row>
    <row r="62" spans="1:8" s="3" customFormat="1" ht="52.5" customHeight="1" x14ac:dyDescent="0.25">
      <c r="A62" s="10" t="s">
        <v>41</v>
      </c>
      <c r="B62" s="11">
        <v>36847.699999999997</v>
      </c>
      <c r="C62" s="5">
        <v>27012.1</v>
      </c>
      <c r="D62" s="5">
        <v>20680.900000000001</v>
      </c>
      <c r="E62" s="15">
        <f t="shared" si="0"/>
        <v>56.125348393522536</v>
      </c>
      <c r="F62" s="10" t="s">
        <v>88</v>
      </c>
      <c r="G62" s="15">
        <f t="shared" si="1"/>
        <v>76.561614979953447</v>
      </c>
      <c r="H62" s="10" t="s">
        <v>108</v>
      </c>
    </row>
    <row r="63" spans="1:8" s="3" customFormat="1" ht="50.1" customHeight="1" x14ac:dyDescent="0.25">
      <c r="A63" s="10" t="s">
        <v>42</v>
      </c>
      <c r="B63" s="11">
        <v>668933.5</v>
      </c>
      <c r="C63" s="5">
        <v>705525</v>
      </c>
      <c r="D63" s="5">
        <v>706971</v>
      </c>
      <c r="E63" s="15">
        <f t="shared" si="0"/>
        <v>105.68629019177541</v>
      </c>
      <c r="F63" s="10" t="s">
        <v>88</v>
      </c>
      <c r="G63" s="15">
        <f t="shared" si="1"/>
        <v>100.2049537578399</v>
      </c>
      <c r="H63" s="8"/>
    </row>
    <row r="64" spans="1:8" s="3" customFormat="1" ht="69.75" customHeight="1" x14ac:dyDescent="0.25">
      <c r="A64" s="10" t="s">
        <v>43</v>
      </c>
      <c r="B64" s="11">
        <v>147918</v>
      </c>
      <c r="C64" s="5">
        <v>417985.3</v>
      </c>
      <c r="D64" s="5">
        <v>417983.9</v>
      </c>
      <c r="E64" s="15">
        <f t="shared" si="0"/>
        <v>282.57811760570047</v>
      </c>
      <c r="F64" s="10" t="s">
        <v>88</v>
      </c>
      <c r="G64" s="15">
        <f t="shared" si="1"/>
        <v>99.999665059991344</v>
      </c>
      <c r="H64" s="10" t="s">
        <v>100</v>
      </c>
    </row>
    <row r="65" spans="1:8" s="3" customFormat="1" ht="33.4" customHeight="1" x14ac:dyDescent="0.25">
      <c r="A65" s="10" t="s">
        <v>73</v>
      </c>
      <c r="B65" s="11">
        <v>39594.699999999997</v>
      </c>
      <c r="C65" s="5">
        <v>39594.699999999997</v>
      </c>
      <c r="D65" s="5">
        <v>39594.699999999997</v>
      </c>
      <c r="E65" s="15">
        <f t="shared" si="0"/>
        <v>100</v>
      </c>
      <c r="F65" s="10"/>
      <c r="G65" s="15">
        <f t="shared" si="1"/>
        <v>100</v>
      </c>
      <c r="H65" s="8"/>
    </row>
    <row r="66" spans="1:8" s="3" customFormat="1" ht="49.5" customHeight="1" x14ac:dyDescent="0.25">
      <c r="A66" s="10" t="s">
        <v>74</v>
      </c>
      <c r="B66" s="11">
        <v>23484541.600000001</v>
      </c>
      <c r="C66" s="5">
        <v>24721333.100000001</v>
      </c>
      <c r="D66" s="5">
        <v>24498331.300000001</v>
      </c>
      <c r="E66" s="15">
        <f t="shared" si="0"/>
        <v>104.3168383580457</v>
      </c>
      <c r="F66" s="10"/>
      <c r="G66" s="15">
        <f t="shared" si="1"/>
        <v>99.097937804980262</v>
      </c>
      <c r="H66" s="8"/>
    </row>
    <row r="67" spans="1:8" s="3" customFormat="1" ht="16.7" customHeight="1" x14ac:dyDescent="0.25">
      <c r="A67" s="9" t="s">
        <v>75</v>
      </c>
      <c r="B67" s="4">
        <f>SUBTOTAL(9,B68:B72)</f>
        <v>60365322.399999999</v>
      </c>
      <c r="C67" s="4">
        <f t="shared" ref="C67:D67" si="10">SUBTOTAL(9,C68:C72)</f>
        <v>59724380</v>
      </c>
      <c r="D67" s="4">
        <f t="shared" si="10"/>
        <v>58686768.600000001</v>
      </c>
      <c r="E67" s="14">
        <f t="shared" si="0"/>
        <v>97.219340950624996</v>
      </c>
      <c r="F67" s="10"/>
      <c r="G67" s="14">
        <f t="shared" si="1"/>
        <v>98.262666937689431</v>
      </c>
      <c r="H67" s="8"/>
    </row>
    <row r="68" spans="1:8" s="3" customFormat="1" ht="16.7" customHeight="1" x14ac:dyDescent="0.25">
      <c r="A68" s="10" t="s">
        <v>44</v>
      </c>
      <c r="B68" s="11">
        <v>1141755.5</v>
      </c>
      <c r="C68" s="5">
        <v>1066120.5</v>
      </c>
      <c r="D68" s="5">
        <v>1058217.8</v>
      </c>
      <c r="E68" s="15">
        <f t="shared" si="0"/>
        <v>92.68339850344492</v>
      </c>
      <c r="F68" s="10" t="s">
        <v>88</v>
      </c>
      <c r="G68" s="15">
        <f t="shared" si="1"/>
        <v>99.258742327907584</v>
      </c>
      <c r="H68" s="8"/>
    </row>
    <row r="69" spans="1:8" s="3" customFormat="1" ht="16.7" customHeight="1" x14ac:dyDescent="0.25">
      <c r="A69" s="10" t="s">
        <v>45</v>
      </c>
      <c r="B69" s="11">
        <v>6566418.7000000002</v>
      </c>
      <c r="C69" s="5">
        <v>6305969.7000000002</v>
      </c>
      <c r="D69" s="5">
        <v>6192808</v>
      </c>
      <c r="E69" s="15">
        <f t="shared" si="0"/>
        <v>94.310282102480002</v>
      </c>
      <c r="F69" s="10" t="s">
        <v>88</v>
      </c>
      <c r="G69" s="15">
        <f t="shared" si="1"/>
        <v>98.205482972745642</v>
      </c>
      <c r="H69" s="8"/>
    </row>
    <row r="70" spans="1:8" s="3" customFormat="1" ht="16.7" customHeight="1" x14ac:dyDescent="0.25">
      <c r="A70" s="10" t="s">
        <v>46</v>
      </c>
      <c r="B70" s="11">
        <v>33919271.799999997</v>
      </c>
      <c r="C70" s="5">
        <v>32947438.5</v>
      </c>
      <c r="D70" s="5">
        <v>32207894.800000001</v>
      </c>
      <c r="E70" s="15">
        <f t="shared" si="0"/>
        <v>94.954558546861264</v>
      </c>
      <c r="F70" s="10" t="s">
        <v>88</v>
      </c>
      <c r="G70" s="15">
        <f t="shared" si="1"/>
        <v>97.755383320618378</v>
      </c>
      <c r="H70" s="8"/>
    </row>
    <row r="71" spans="1:8" s="3" customFormat="1" ht="19.5" customHeight="1" x14ac:dyDescent="0.25">
      <c r="A71" s="10" t="s">
        <v>47</v>
      </c>
      <c r="B71" s="11">
        <v>18310287</v>
      </c>
      <c r="C71" s="5">
        <v>18880281.5</v>
      </c>
      <c r="D71" s="5">
        <v>18708000.399999999</v>
      </c>
      <c r="E71" s="15">
        <f t="shared" si="0"/>
        <v>102.17207627602996</v>
      </c>
      <c r="F71" s="10"/>
      <c r="G71" s="15">
        <f t="shared" si="1"/>
        <v>99.087507778949146</v>
      </c>
      <c r="H71" s="8"/>
    </row>
    <row r="72" spans="1:8" s="3" customFormat="1" ht="45" customHeight="1" x14ac:dyDescent="0.25">
      <c r="A72" s="10" t="s">
        <v>48</v>
      </c>
      <c r="B72" s="11">
        <v>427589.4</v>
      </c>
      <c r="C72" s="5">
        <v>524569.80000000005</v>
      </c>
      <c r="D72" s="5">
        <v>519847.6</v>
      </c>
      <c r="E72" s="15">
        <f t="shared" ref="E72:E87" si="11">D72*100/B72</f>
        <v>121.57635338949001</v>
      </c>
      <c r="F72" s="10" t="s">
        <v>93</v>
      </c>
      <c r="G72" s="15">
        <f t="shared" ref="G72:G87" si="12">D72*100/C72</f>
        <v>99.099795680193552</v>
      </c>
      <c r="H72" s="8"/>
    </row>
    <row r="73" spans="1:8" s="3" customFormat="1" ht="16.7" customHeight="1" x14ac:dyDescent="0.25">
      <c r="A73" s="9" t="s">
        <v>76</v>
      </c>
      <c r="B73" s="4">
        <f>SUBTOTAL(9,B74:B77)</f>
        <v>4541601.7</v>
      </c>
      <c r="C73" s="4">
        <f t="shared" ref="C73:D73" si="13">SUBTOTAL(9,C74:C77)</f>
        <v>12144733.6</v>
      </c>
      <c r="D73" s="4">
        <f t="shared" si="13"/>
        <v>12190904.799999999</v>
      </c>
      <c r="E73" s="14">
        <f t="shared" si="11"/>
        <v>268.42743167019688</v>
      </c>
      <c r="F73" s="10"/>
      <c r="G73" s="14">
        <f t="shared" si="12"/>
        <v>100.38017466270318</v>
      </c>
      <c r="H73" s="8"/>
    </row>
    <row r="74" spans="1:8" s="3" customFormat="1" ht="50.25" customHeight="1" x14ac:dyDescent="0.25">
      <c r="A74" s="10" t="s">
        <v>77</v>
      </c>
      <c r="B74" s="11">
        <v>3632878.2</v>
      </c>
      <c r="C74" s="5">
        <v>10286487.9</v>
      </c>
      <c r="D74" s="5">
        <v>10383928.800000001</v>
      </c>
      <c r="E74" s="15">
        <f t="shared" si="11"/>
        <v>285.83201055295496</v>
      </c>
      <c r="F74" s="10" t="s">
        <v>93</v>
      </c>
      <c r="G74" s="15">
        <f t="shared" si="12"/>
        <v>100.94727083672554</v>
      </c>
      <c r="H74" s="8"/>
    </row>
    <row r="75" spans="1:8" s="3" customFormat="1" ht="147" customHeight="1" x14ac:dyDescent="0.25">
      <c r="A75" s="10" t="s">
        <v>49</v>
      </c>
      <c r="B75" s="11">
        <v>264068.3</v>
      </c>
      <c r="C75" s="5">
        <v>629999</v>
      </c>
      <c r="D75" s="5">
        <v>584445.6</v>
      </c>
      <c r="E75" s="15">
        <f t="shared" si="11"/>
        <v>221.32364997994839</v>
      </c>
      <c r="F75" s="10" t="s">
        <v>94</v>
      </c>
      <c r="G75" s="15">
        <f t="shared" si="12"/>
        <v>92.769290109984297</v>
      </c>
      <c r="H75" s="10" t="s">
        <v>110</v>
      </c>
    </row>
    <row r="76" spans="1:8" s="3" customFormat="1" ht="16.7" customHeight="1" x14ac:dyDescent="0.25">
      <c r="A76" s="10" t="s">
        <v>50</v>
      </c>
      <c r="B76" s="11">
        <v>582959.69999999995</v>
      </c>
      <c r="C76" s="5">
        <v>1125135.6000000001</v>
      </c>
      <c r="D76" s="5">
        <v>1118293.2</v>
      </c>
      <c r="E76" s="15">
        <f t="shared" si="11"/>
        <v>191.83027574633377</v>
      </c>
      <c r="F76" s="10" t="s">
        <v>88</v>
      </c>
      <c r="G76" s="15">
        <f t="shared" si="12"/>
        <v>99.391859967811868</v>
      </c>
      <c r="H76" s="8"/>
    </row>
    <row r="77" spans="1:8" s="3" customFormat="1" ht="33.4" customHeight="1" x14ac:dyDescent="0.25">
      <c r="A77" s="10" t="s">
        <v>51</v>
      </c>
      <c r="B77" s="11">
        <v>61695.5</v>
      </c>
      <c r="C77" s="5">
        <v>103111.1</v>
      </c>
      <c r="D77" s="5">
        <v>104237.2</v>
      </c>
      <c r="E77" s="15">
        <f t="shared" si="11"/>
        <v>168.95429974633481</v>
      </c>
      <c r="F77" s="10" t="s">
        <v>88</v>
      </c>
      <c r="G77" s="15">
        <f t="shared" si="12"/>
        <v>101.09212296251324</v>
      </c>
      <c r="H77" s="8"/>
    </row>
    <row r="78" spans="1:8" s="3" customFormat="1" ht="33.4" customHeight="1" x14ac:dyDescent="0.25">
      <c r="A78" s="9" t="s">
        <v>78</v>
      </c>
      <c r="B78" s="4">
        <f>SUBTOTAL(9,B79:B81)</f>
        <v>1718550</v>
      </c>
      <c r="C78" s="4">
        <f t="shared" ref="C78:D78" si="14">SUBTOTAL(9,C79:C81)</f>
        <v>1770609.6</v>
      </c>
      <c r="D78" s="4">
        <f t="shared" si="14"/>
        <v>1761191.7000000002</v>
      </c>
      <c r="E78" s="14">
        <f t="shared" si="11"/>
        <v>102.48126036484247</v>
      </c>
      <c r="F78" s="10"/>
      <c r="G78" s="14">
        <f t="shared" si="12"/>
        <v>99.468098444739041</v>
      </c>
      <c r="H78" s="8"/>
    </row>
    <row r="79" spans="1:8" s="3" customFormat="1" ht="16.7" customHeight="1" x14ac:dyDescent="0.25">
      <c r="A79" s="10" t="s">
        <v>52</v>
      </c>
      <c r="B79" s="11">
        <v>992172.6</v>
      </c>
      <c r="C79" s="5">
        <v>1022656.9</v>
      </c>
      <c r="D79" s="5">
        <v>1012764.9</v>
      </c>
      <c r="E79" s="15">
        <f t="shared" si="11"/>
        <v>102.0754755775356</v>
      </c>
      <c r="F79" s="10"/>
      <c r="G79" s="15">
        <f t="shared" si="12"/>
        <v>99.032715664461847</v>
      </c>
      <c r="H79" s="8"/>
    </row>
    <row r="80" spans="1:8" s="3" customFormat="1" ht="18.75" customHeight="1" x14ac:dyDescent="0.25">
      <c r="A80" s="10" t="s">
        <v>53</v>
      </c>
      <c r="B80" s="11">
        <v>703162</v>
      </c>
      <c r="C80" s="5">
        <v>712868.2</v>
      </c>
      <c r="D80" s="5">
        <v>712844.2</v>
      </c>
      <c r="E80" s="15">
        <f t="shared" si="11"/>
        <v>101.37695154174997</v>
      </c>
      <c r="F80" s="10"/>
      <c r="G80" s="15">
        <f t="shared" si="12"/>
        <v>99.996633318753737</v>
      </c>
      <c r="H80" s="8"/>
    </row>
    <row r="81" spans="1:8" s="3" customFormat="1" ht="33.4" customHeight="1" x14ac:dyDescent="0.25">
      <c r="A81" s="10" t="s">
        <v>54</v>
      </c>
      <c r="B81" s="11">
        <v>23215.4</v>
      </c>
      <c r="C81" s="5">
        <v>35084.5</v>
      </c>
      <c r="D81" s="5">
        <v>35582.6</v>
      </c>
      <c r="E81" s="15">
        <f t="shared" si="11"/>
        <v>153.27153527399915</v>
      </c>
      <c r="F81" s="10" t="s">
        <v>88</v>
      </c>
      <c r="G81" s="15">
        <f t="shared" si="12"/>
        <v>101.419715258875</v>
      </c>
      <c r="H81" s="8"/>
    </row>
    <row r="82" spans="1:8" s="3" customFormat="1" ht="50.1" customHeight="1" x14ac:dyDescent="0.25">
      <c r="A82" s="9" t="s">
        <v>79</v>
      </c>
      <c r="B82" s="4">
        <f>B83</f>
        <v>529478.19999999995</v>
      </c>
      <c r="C82" s="4">
        <f t="shared" ref="C82:D82" si="15">C83</f>
        <v>535680.69999999995</v>
      </c>
      <c r="D82" s="4">
        <f t="shared" si="15"/>
        <v>535680.69999999995</v>
      </c>
      <c r="E82" s="14">
        <f t="shared" si="11"/>
        <v>101.17143633108974</v>
      </c>
      <c r="F82" s="10"/>
      <c r="G82" s="14">
        <f t="shared" si="12"/>
        <v>100</v>
      </c>
      <c r="H82" s="8"/>
    </row>
    <row r="83" spans="1:8" s="3" customFormat="1" ht="33.4" customHeight="1" x14ac:dyDescent="0.25">
      <c r="A83" s="10" t="s">
        <v>60</v>
      </c>
      <c r="B83" s="11">
        <v>529478.19999999995</v>
      </c>
      <c r="C83" s="5">
        <v>535680.69999999995</v>
      </c>
      <c r="D83" s="5">
        <v>535680.69999999995</v>
      </c>
      <c r="E83" s="15">
        <f t="shared" si="11"/>
        <v>101.17143633108974</v>
      </c>
      <c r="F83" s="10"/>
      <c r="G83" s="15">
        <f t="shared" si="12"/>
        <v>100</v>
      </c>
      <c r="H83" s="8"/>
    </row>
    <row r="84" spans="1:8" s="3" customFormat="1" ht="66.95" customHeight="1" x14ac:dyDescent="0.25">
      <c r="A84" s="9" t="s">
        <v>80</v>
      </c>
      <c r="B84" s="4">
        <f>SUBTOTAL(9,B85:B87)</f>
        <v>22936492</v>
      </c>
      <c r="C84" s="4">
        <f t="shared" ref="C84:D84" si="16">SUBTOTAL(9,C85:C87)</f>
        <v>25464759.5</v>
      </c>
      <c r="D84" s="4">
        <f t="shared" si="16"/>
        <v>25566537.700000003</v>
      </c>
      <c r="E84" s="14">
        <f t="shared" si="11"/>
        <v>111.46664319896873</v>
      </c>
      <c r="F84" s="10"/>
      <c r="G84" s="14">
        <f t="shared" si="12"/>
        <v>100.39968254952498</v>
      </c>
      <c r="H84" s="8"/>
    </row>
    <row r="85" spans="1:8" s="3" customFormat="1" ht="48" customHeight="1" x14ac:dyDescent="0.25">
      <c r="A85" s="10" t="s">
        <v>56</v>
      </c>
      <c r="B85" s="11">
        <v>761667.6</v>
      </c>
      <c r="C85" s="5">
        <v>761667.6</v>
      </c>
      <c r="D85" s="5">
        <v>761667.6</v>
      </c>
      <c r="E85" s="15">
        <f t="shared" si="11"/>
        <v>100</v>
      </c>
      <c r="F85" s="10"/>
      <c r="G85" s="15">
        <f t="shared" si="12"/>
        <v>100</v>
      </c>
      <c r="H85" s="8"/>
    </row>
    <row r="86" spans="1:8" s="3" customFormat="1" ht="98.25" customHeight="1" x14ac:dyDescent="0.25">
      <c r="A86" s="10" t="s">
        <v>61</v>
      </c>
      <c r="B86" s="11"/>
      <c r="C86" s="5">
        <v>69700</v>
      </c>
      <c r="D86" s="5">
        <v>69700</v>
      </c>
      <c r="E86" s="15"/>
      <c r="F86" s="10" t="s">
        <v>91</v>
      </c>
      <c r="G86" s="15">
        <f t="shared" si="12"/>
        <v>100</v>
      </c>
      <c r="H86" s="8"/>
    </row>
    <row r="87" spans="1:8" s="3" customFormat="1" ht="33.4" customHeight="1" x14ac:dyDescent="0.25">
      <c r="A87" s="10" t="s">
        <v>57</v>
      </c>
      <c r="B87" s="11">
        <v>22174824.399999999</v>
      </c>
      <c r="C87" s="5">
        <v>24633391.899999999</v>
      </c>
      <c r="D87" s="5">
        <v>24735170.100000001</v>
      </c>
      <c r="E87" s="15">
        <f t="shared" si="11"/>
        <v>111.54618252580165</v>
      </c>
      <c r="F87" s="10" t="s">
        <v>88</v>
      </c>
      <c r="G87" s="15">
        <f t="shared" si="12"/>
        <v>100.4131716834335</v>
      </c>
      <c r="H87" s="8"/>
    </row>
    <row r="88" spans="1:8" ht="15" x14ac:dyDescent="0.25"/>
  </sheetData>
  <mergeCells count="7">
    <mergeCell ref="A2:H2"/>
    <mergeCell ref="D5:D6"/>
    <mergeCell ref="A5:A6"/>
    <mergeCell ref="E5:F5"/>
    <mergeCell ref="G5:H5"/>
    <mergeCell ref="B5:B6"/>
    <mergeCell ref="C5:C6"/>
  </mergeCells>
  <pageMargins left="0.39370078740157483" right="0.39370078740157483" top="0.59055118110236227" bottom="0.59055118110236227" header="0.39370078740157483" footer="0.3937007874015748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2024-05-15T14:29:21Z</cp:lastPrinted>
  <dcterms:created xsi:type="dcterms:W3CDTF">2019-05-29T12:57:53Z</dcterms:created>
  <dcterms:modified xsi:type="dcterms:W3CDTF">2024-05-16T11:44:45Z</dcterms:modified>
</cp:coreProperties>
</file>