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4\ОТКРЫТЫЙ БЮДЖЕТ\по закону об исполнении\"/>
    </mc:Choice>
  </mc:AlternateContent>
  <xr:revisionPtr revIDLastSave="0" documentId="13_ncr:1_{B8DF499A-2A3E-4783-BB49-593014BED2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ходы" sheetId="2" r:id="rId1"/>
  </sheets>
  <definedNames>
    <definedName name="_xlnm._FilterDatabase" localSheetId="0" hidden="1">расходы!$A$5:$B$42</definedName>
    <definedName name="_xlnm.Print_Titles" localSheetId="0">расходы!$5:$6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2" l="1"/>
  <c r="C8" i="2"/>
  <c r="C42" i="2" l="1"/>
  <c r="D8" i="2"/>
  <c r="B8" i="2"/>
  <c r="B42" i="2"/>
  <c r="B7" i="2" s="1"/>
  <c r="E41" i="2"/>
  <c r="G41" i="2" l="1"/>
  <c r="G40" i="2"/>
  <c r="E40" i="2"/>
  <c r="C7" i="2" l="1"/>
  <c r="D7" i="2"/>
  <c r="G42" i="2"/>
  <c r="E42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E9" i="2"/>
  <c r="G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8" i="2" l="1"/>
  <c r="G8" i="2"/>
  <c r="E7" i="2" l="1"/>
  <c r="G7" i="2" l="1"/>
</calcChain>
</file>

<file path=xl/sharedStrings.xml><?xml version="1.0" encoding="utf-8"?>
<sst xmlns="http://schemas.openxmlformats.org/spreadsheetml/2006/main" count="84" uniqueCount="68">
  <si>
    <t>ВСЕГО расходов, 
в том числе:</t>
  </si>
  <si>
    <t>по государственным программам Республики Татарстан</t>
  </si>
  <si>
    <t>непрограммные направления расходов</t>
  </si>
  <si>
    <t>Наименование</t>
  </si>
  <si>
    <t>Государственная программа "Развитие здравоохранения Республики Татарстан"</t>
  </si>
  <si>
    <t>Государственная программа "Развитие образования и науки Республики Татарстан"</t>
  </si>
  <si>
    <t>Государственная программа "Социальная поддержка граждан Республики Татарстан"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</si>
  <si>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</si>
  <si>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</si>
  <si>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"Обеспечение общественного порядка и противодействие преступности в Республике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</si>
  <si>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</si>
  <si>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</si>
  <si>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</si>
  <si>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</si>
  <si>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</si>
  <si>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</si>
  <si>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</si>
  <si>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</si>
  <si>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</si>
  <si>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</si>
  <si>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</si>
  <si>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</si>
  <si>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</si>
  <si>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Республики Татарстан "Развитие рынка газомоторного топлива в Республике Татарстан"</t>
  </si>
  <si>
    <t>Государственная программа "Развитие юстиции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</si>
  <si>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</si>
  <si>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</si>
  <si>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</si>
  <si>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</si>
  <si>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</si>
  <si>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</si>
  <si>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</si>
  <si>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Отклонение исполнения 
от первоначального плана</t>
  </si>
  <si>
    <t>Отклонение исполнения 
от уточненного плана</t>
  </si>
  <si>
    <t>процент</t>
  </si>
  <si>
    <t>(тыс. рублей)</t>
  </si>
  <si>
    <t>Уточнение плановых показателей</t>
  </si>
  <si>
    <t>Поступление межбюджетных трансфертов из федерального бюджета сверх объемов, первоначально утвержденных законом о бюджете (в том числе на осуществление отдельных полномочий в области водных отношений, ликвидацию несанкционированных свалок, ликвидацию (рекультивацию) объектов накопленного экологического вреда, представляющих угрозу реке Волге)</t>
  </si>
  <si>
    <t>Уточнение плановых показателей (в том числе по средствам федерального бюджета)</t>
  </si>
  <si>
    <t>Экономия, сложившаяся по результатам проведения конкурсных процедур</t>
  </si>
  <si>
    <t>Экономия средств по результатам конкурсных процедур</t>
  </si>
  <si>
    <r>
      <t xml:space="preserve">причины 
</t>
    </r>
    <r>
      <rPr>
        <i/>
        <sz val="10"/>
        <rFont val="Times New Roman"/>
        <family val="1"/>
        <charset val="204"/>
      </rPr>
      <t>(в случае, если отклонения составляют 
более 5%)</t>
    </r>
  </si>
  <si>
    <t>Уточнение плановых показателей по выплатам заявительного характера</t>
  </si>
  <si>
    <t>Уточнение плановых показателей на реализацию мероприятий по повышению уровня защиты граждан от чрезвычайных ситуаций природного и техногенного характера, пожарной безопасности и безопасности людей на водных объектах, выполнению задач гражданской обороны, спасения людей, материальных и культурных ценностей и оказанию помощи населению, пострадавшему в результате чрезвычайных ситуаций</t>
  </si>
  <si>
    <t>Уточнение плановых показателей на реализацию мероприятий по обеспечению максимальной эффективности управления государственным имуществом Республики Татарстан, его доходности и сохранности</t>
  </si>
  <si>
    <t>Уточнение плановых показателей на реализацию мероприятий по созданию условий для сохранения, изучения и развития татарского, русского и других языков в Республике Татарстан, а также татарского языка за пределами Республики Татарстан</t>
  </si>
  <si>
    <t>Уточнение плановых показателей (в том числе по средствам федерального бюджета) на реализацию государственной политики в области физической культуры и спорта в Республике Татарстан.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</si>
  <si>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</si>
  <si>
    <t>Государственная программа Республики Татарстан "Строительство автомобильных газонаполнительных компрессорных станций на территории Республики Татарстан"</t>
  </si>
  <si>
    <t>Государственная программа Республики Татарстан "Цифровой Татарстан"</t>
  </si>
  <si>
    <t>Государственная программа "Развитие обрабатывающих отраслей промышленности Республики Татарстан"</t>
  </si>
  <si>
    <t>Государственная программа "Развитие зарядной инфраструктуры для электрического автомобильного транспорта в Републике Татарстан"</t>
  </si>
  <si>
    <t>Уточнение плановых показателей (в том числе за счет средств федерального бюджета на модернизацию инфраструктуры общего образования)</t>
  </si>
  <si>
    <t>Поступление межбюджетных трансфертов из федерального бюджета сверх объемов, первоначально утвержденных законом о бюджете, на поддержку отрасли культуры</t>
  </si>
  <si>
    <t>Уточнение плановых показателей на реализацию мероприятий в облсти цифровизации</t>
  </si>
  <si>
    <t>Уточнение плановых показателей (в том числе за счет средств федерального бюджета на реализацию мероприятий в области здравоохранения)</t>
  </si>
  <si>
    <t>Экономия средств по выплатам заявительного характера (возмещение части затрат на закупку оборудования  и технологическое присоединение объектов зарядной инфраструктуры для быстрой зарядки электрического автомобильного транспорта к электрическим сетям)</t>
  </si>
  <si>
    <t xml:space="preserve">Уточнение плановых показателей в связи с утверждением программы с целью создания в Республике Татарстан развитой зарядной инфраструктуры для электрического автомобильного транспорта
</t>
  </si>
  <si>
    <t xml:space="preserve">Сведения
о фактически произведенных расходах бюджета Республики Татарстан в 2023 году на реализацию государственных программ
и непрограммных направлений деятельности в сравнении с первоначально утвержденными законом о бюджете значениями
и с уточненными значениями с учетом внесенных изменений </t>
  </si>
  <si>
    <r>
      <rPr>
        <b/>
        <sz val="12"/>
        <rFont val="Times New Roman"/>
        <family val="1"/>
        <charset val="204"/>
      </rPr>
      <t>Первоначальный план</t>
    </r>
    <r>
      <rPr>
        <sz val="12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>(в редакции Закона РТ от 23.11.2022 № 82-ЗРТ 
"О бюджете Республики Татарстан на 2023 год и на плановый период 2024 и 2025 годов")</t>
    </r>
  </si>
  <si>
    <r>
      <rPr>
        <b/>
        <sz val="12"/>
        <rFont val="Times New Roman"/>
        <family val="1"/>
        <charset val="204"/>
      </rPr>
      <t>Уточненный план</t>
    </r>
    <r>
      <rPr>
        <sz val="12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>(в редакциях Законов РТ от 13.07.2023 № 57-ЗРТ, от 23.10.2023 № 94-ЗРТ, от 24.11.2024 № 115-ЗРТ, от 18.12.2023 № 126-РТ 
"О внесении изменений в Закон РТ 
"О бюджете Республики Татарстан на 2023 год и на плановый период 2024 и 2025 годов")</t>
    </r>
  </si>
  <si>
    <t xml:space="preserve"> Исполнение за 2023 год</t>
  </si>
  <si>
    <t xml:space="preserve">Уточнение плановых показателей </t>
  </si>
  <si>
    <t>Уточнение плановых показателей (в том числе по средствам федерального бюджета на поддержку сельскохозяйственного производства по отдельным подотраcлям растениеводства и животноводства)</t>
  </si>
  <si>
    <t>Уточнение плановых показателей на реализацию программ формирования современной городской среды)</t>
  </si>
  <si>
    <t>Экономия, сложившаяся по результатам проведения конкурсных процедур, а также переносом ассигнований по заключенным неисполненным государственным контрактам на 2023 год (средства специального казначейского кредита на реализацию инфраструктурных проектов)</t>
  </si>
  <si>
    <t>Экономия, сложившаяся по результатам проведения конкурсных процедур, а также переносом ассигнований по заключенным неисполненным государственным контрактам на 2024 год</t>
  </si>
  <si>
    <t>Экономия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</si>
</sst>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charset val="204"/>
    </font>
    <font>
      <b/>
      <sz val="14"/>
      <color indexed="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scheme val="minor"/>
    </font>
    <font>
      <b/>
      <i/>
      <sz val="12"/>
      <name val="Times New Roman"/>
      <family val="1"/>
      <charset val="204"/>
    </font>
    <font>
      <i/>
      <sz val="11"/>
      <color indexed="8"/>
      <name val="Calibri"/>
      <family val="2"/>
      <scheme val="minor"/>
    </font>
    <font>
      <b/>
      <i/>
      <sz val="12"/>
      <color indexed="0"/>
      <name val="Times New Roman"/>
      <family val="1"/>
      <charset val="204"/>
    </font>
    <font>
      <b/>
      <i/>
      <sz val="11"/>
      <color indexed="8"/>
      <name val="Calibri"/>
      <family val="2"/>
      <scheme val="minor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0" fontId="6" fillId="0" borderId="0"/>
  </cellStyleXfs>
  <cellXfs count="35">
    <xf numFmtId="0" fontId="0" fillId="0" borderId="0" xfId="0"/>
    <xf numFmtId="0" fontId="7" fillId="0" borderId="0" xfId="8" applyNumberFormat="1" applyFont="1" applyFill="1" applyBorder="1" applyAlignment="1">
      <alignment wrapText="1"/>
    </xf>
    <xf numFmtId="0" fontId="7" fillId="0" borderId="0" xfId="8" applyNumberFormat="1" applyFont="1" applyFill="1" applyBorder="1" applyAlignment="1">
      <alignment horizontal="right" vertical="center"/>
    </xf>
    <xf numFmtId="0" fontId="6" fillId="0" borderId="0" xfId="8"/>
    <xf numFmtId="0" fontId="8" fillId="0" borderId="0" xfId="8" applyNumberFormat="1" applyFont="1" applyFill="1" applyBorder="1" applyAlignment="1">
      <alignment horizontal="center" vertical="center" wrapText="1"/>
    </xf>
    <xf numFmtId="0" fontId="9" fillId="0" borderId="0" xfId="8" applyNumberFormat="1" applyFont="1" applyFill="1" applyBorder="1" applyAlignment="1">
      <alignment horizontal="center" vertical="center" wrapText="1"/>
    </xf>
    <xf numFmtId="0" fontId="10" fillId="0" borderId="0" xfId="8" applyNumberFormat="1" applyFont="1" applyFill="1" applyBorder="1" applyAlignment="1">
      <alignment horizontal="right" vertical="center" wrapText="1"/>
    </xf>
    <xf numFmtId="165" fontId="10" fillId="0" borderId="1" xfId="8" applyNumberFormat="1" applyFont="1" applyFill="1" applyBorder="1" applyAlignment="1">
      <alignment horizontal="right" vertical="center" wrapText="1"/>
    </xf>
    <xf numFmtId="0" fontId="11" fillId="0" borderId="1" xfId="8" applyNumberFormat="1" applyFont="1" applyFill="1" applyBorder="1" applyAlignment="1">
      <alignment vertical="center" wrapText="1"/>
    </xf>
    <xf numFmtId="165" fontId="11" fillId="0" borderId="1" xfId="8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49" fontId="5" fillId="0" borderId="1" xfId="7" applyNumberFormat="1" applyFont="1" applyFill="1" applyBorder="1" applyAlignment="1">
      <alignment horizontal="center" vertical="center" wrapText="1"/>
    </xf>
    <xf numFmtId="0" fontId="6" fillId="0" borderId="0" xfId="8" applyFont="1" applyFill="1"/>
    <xf numFmtId="0" fontId="6" fillId="0" borderId="1" xfId="8" applyFont="1" applyFill="1" applyBorder="1"/>
    <xf numFmtId="165" fontId="5" fillId="0" borderId="1" xfId="8" applyNumberFormat="1" applyFont="1" applyFill="1" applyBorder="1" applyAlignment="1">
      <alignment horizontal="right" vertical="center" wrapText="1"/>
    </xf>
    <xf numFmtId="0" fontId="13" fillId="0" borderId="0" xfId="8" applyFont="1" applyAlignment="1">
      <alignment horizontal="right"/>
    </xf>
    <xf numFmtId="49" fontId="5" fillId="0" borderId="2" xfId="1" applyNumberFormat="1" applyFont="1" applyFill="1" applyBorder="1" applyAlignment="1">
      <alignment horizontal="left" vertical="top" wrapText="1"/>
    </xf>
    <xf numFmtId="0" fontId="14" fillId="0" borderId="1" xfId="8" applyFont="1" applyBorder="1"/>
    <xf numFmtId="0" fontId="14" fillId="0" borderId="0" xfId="8" applyFont="1"/>
    <xf numFmtId="49" fontId="15" fillId="0" borderId="1" xfId="1" applyNumberFormat="1" applyFont="1" applyFill="1" applyBorder="1" applyAlignment="1">
      <alignment horizontal="justify" wrapText="1"/>
    </xf>
    <xf numFmtId="165" fontId="17" fillId="0" borderId="1" xfId="8" applyNumberFormat="1" applyFont="1" applyFill="1" applyBorder="1" applyAlignment="1">
      <alignment horizontal="right" vertical="center" wrapText="1"/>
    </xf>
    <xf numFmtId="0" fontId="18" fillId="0" borderId="0" xfId="8" applyFont="1" applyFill="1"/>
    <xf numFmtId="165" fontId="15" fillId="0" borderId="1" xfId="8" applyNumberFormat="1" applyFont="1" applyFill="1" applyBorder="1" applyAlignment="1">
      <alignment horizontal="right" vertical="center" wrapText="1"/>
    </xf>
    <xf numFmtId="0" fontId="16" fillId="0" borderId="1" xfId="8" applyFont="1" applyBorder="1"/>
    <xf numFmtId="0" fontId="16" fillId="0" borderId="0" xfId="8" applyFont="1"/>
    <xf numFmtId="49" fontId="11" fillId="0" borderId="1" xfId="1" applyNumberFormat="1" applyFont="1" applyFill="1" applyBorder="1" applyAlignment="1">
      <alignment horizontal="justify" vertical="center" wrapText="1"/>
    </xf>
    <xf numFmtId="0" fontId="15" fillId="0" borderId="1" xfId="8" applyNumberFormat="1" applyFont="1" applyFill="1" applyBorder="1" applyAlignment="1">
      <alignment vertical="center" wrapText="1"/>
    </xf>
    <xf numFmtId="49" fontId="19" fillId="0" borderId="1" xfId="1" applyNumberFormat="1" applyFont="1" applyFill="1" applyBorder="1" applyAlignment="1">
      <alignment horizontal="justify" vertical="center" wrapText="1"/>
    </xf>
    <xf numFmtId="49" fontId="11" fillId="0" borderId="1" xfId="1" applyNumberFormat="1" applyFont="1" applyBorder="1" applyAlignment="1">
      <alignment horizontal="justify" vertical="center" wrapText="1"/>
    </xf>
    <xf numFmtId="165" fontId="12" fillId="0" borderId="1" xfId="1" applyNumberFormat="1" applyFont="1" applyBorder="1" applyAlignment="1">
      <alignment horizontal="center" wrapText="1"/>
    </xf>
    <xf numFmtId="0" fontId="10" fillId="0" borderId="3" xfId="8" applyNumberFormat="1" applyFont="1" applyFill="1" applyBorder="1" applyAlignment="1">
      <alignment horizontal="center" vertical="center" wrapText="1"/>
    </xf>
    <xf numFmtId="0" fontId="10" fillId="0" borderId="2" xfId="8" applyNumberFormat="1" applyFont="1" applyFill="1" applyBorder="1" applyAlignment="1">
      <alignment horizontal="center" vertical="center" wrapText="1"/>
    </xf>
    <xf numFmtId="0" fontId="20" fillId="0" borderId="0" xfId="8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9">
    <cellStyle name="Обычный" xfId="0" builtinId="0"/>
    <cellStyle name="Обычный 2" xfId="1" xr:uid="{00000000-0005-0000-0000-000001000000}"/>
    <cellStyle name="Обычный 2 2" xfId="7" xr:uid="{00000000-0005-0000-0000-000002000000}"/>
    <cellStyle name="Обычный 2 3" xfId="5" xr:uid="{00000000-0005-0000-0000-000003000000}"/>
    <cellStyle name="Обычный 3" xfId="2" xr:uid="{00000000-0005-0000-0000-000004000000}"/>
    <cellStyle name="Обычный 4" xfId="6" xr:uid="{00000000-0005-0000-0000-000005000000}"/>
    <cellStyle name="Обычный 5" xfId="4" xr:uid="{00000000-0005-0000-0000-000006000000}"/>
    <cellStyle name="Обычный 6" xfId="8" xr:uid="{00000000-0005-0000-0000-000007000000}"/>
    <cellStyle name="Финансовый 2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topLeftCell="A4" zoomScale="87" zoomScaleNormal="87" workbookViewId="0">
      <selection activeCell="H30" sqref="H30"/>
    </sheetView>
  </sheetViews>
  <sheetFormatPr defaultRowHeight="14.45" customHeight="1" x14ac:dyDescent="0.25"/>
  <cols>
    <col min="1" max="1" width="59.7109375" style="3" customWidth="1"/>
    <col min="2" max="2" width="25.140625" style="3" customWidth="1"/>
    <col min="3" max="3" width="30.85546875" style="3" customWidth="1"/>
    <col min="4" max="4" width="15.42578125" style="3" customWidth="1"/>
    <col min="5" max="5" width="11.28515625" style="3" customWidth="1"/>
    <col min="6" max="6" width="39.5703125" style="3" customWidth="1"/>
    <col min="7" max="7" width="10.42578125" style="3" customWidth="1"/>
    <col min="8" max="8" width="38.85546875" style="3" customWidth="1"/>
    <col min="9" max="16384" width="9.140625" style="3"/>
  </cols>
  <sheetData>
    <row r="1" spans="1:8" ht="15.75" x14ac:dyDescent="0.25">
      <c r="A1" s="1"/>
      <c r="B1" s="2"/>
    </row>
    <row r="2" spans="1:8" ht="75" customHeight="1" x14ac:dyDescent="0.25">
      <c r="A2" s="32" t="s">
        <v>58</v>
      </c>
      <c r="B2" s="32"/>
      <c r="C2" s="32"/>
      <c r="D2" s="32"/>
      <c r="E2" s="32"/>
      <c r="F2" s="32"/>
      <c r="G2" s="32"/>
      <c r="H2" s="32"/>
    </row>
    <row r="3" spans="1:8" ht="14.25" customHeight="1" x14ac:dyDescent="0.25">
      <c r="A3" s="4"/>
      <c r="B3" s="4"/>
      <c r="C3" s="4"/>
      <c r="D3" s="4"/>
      <c r="E3" s="4"/>
      <c r="F3" s="4"/>
      <c r="G3" s="4"/>
      <c r="H3" s="4"/>
    </row>
    <row r="4" spans="1:8" ht="16.7" customHeight="1" x14ac:dyDescent="0.25">
      <c r="A4" s="5"/>
      <c r="B4" s="6"/>
      <c r="D4" s="15" t="s">
        <v>35</v>
      </c>
    </row>
    <row r="5" spans="1:8" ht="31.5" customHeight="1" x14ac:dyDescent="0.25">
      <c r="A5" s="30" t="s">
        <v>3</v>
      </c>
      <c r="B5" s="33" t="s">
        <v>59</v>
      </c>
      <c r="C5" s="33" t="s">
        <v>60</v>
      </c>
      <c r="D5" s="34" t="s">
        <v>61</v>
      </c>
      <c r="E5" s="29" t="s">
        <v>32</v>
      </c>
      <c r="F5" s="29"/>
      <c r="G5" s="29" t="s">
        <v>33</v>
      </c>
      <c r="H5" s="29"/>
    </row>
    <row r="6" spans="1:8" ht="113.25" customHeight="1" x14ac:dyDescent="0.25">
      <c r="A6" s="31"/>
      <c r="B6" s="33"/>
      <c r="C6" s="33"/>
      <c r="D6" s="34"/>
      <c r="E6" s="10" t="s">
        <v>34</v>
      </c>
      <c r="F6" s="11" t="s">
        <v>41</v>
      </c>
      <c r="G6" s="10" t="s">
        <v>34</v>
      </c>
      <c r="H6" s="11" t="s">
        <v>41</v>
      </c>
    </row>
    <row r="7" spans="1:8" s="18" customFormat="1" ht="30" customHeight="1" x14ac:dyDescent="0.25">
      <c r="A7" s="16" t="s">
        <v>0</v>
      </c>
      <c r="B7" s="7">
        <f>B8+B42</f>
        <v>371081210.80000007</v>
      </c>
      <c r="C7" s="7">
        <f>C8+C42</f>
        <v>524767828.29999995</v>
      </c>
      <c r="D7" s="7">
        <f>D8+D42</f>
        <v>510221004.39999998</v>
      </c>
      <c r="E7" s="14">
        <f t="shared" ref="E7:E30" si="0">D7*100/B7</f>
        <v>137.49577977824146</v>
      </c>
      <c r="F7" s="17"/>
      <c r="G7" s="14">
        <f t="shared" ref="G7:G42" si="1">D7*100/C7</f>
        <v>97.227950511538637</v>
      </c>
      <c r="H7" s="17"/>
    </row>
    <row r="8" spans="1:8" s="24" customFormat="1" ht="15.75" customHeight="1" x14ac:dyDescent="0.25">
      <c r="A8" s="19" t="s">
        <v>1</v>
      </c>
      <c r="B8" s="20">
        <f>SUM(B9:B41)</f>
        <v>336898052.50000006</v>
      </c>
      <c r="C8" s="20">
        <f>SUM(C9:C41)</f>
        <v>485193946.29999995</v>
      </c>
      <c r="D8" s="20">
        <f>SUM(D9:D41)</f>
        <v>472919993.69999999</v>
      </c>
      <c r="E8" s="22">
        <f t="shared" si="0"/>
        <v>140.37480780628732</v>
      </c>
      <c r="F8" s="23"/>
      <c r="G8" s="22">
        <f t="shared" si="1"/>
        <v>97.470299723729269</v>
      </c>
      <c r="H8" s="23"/>
    </row>
    <row r="9" spans="1:8" s="12" customFormat="1" ht="81.75" customHeight="1" x14ac:dyDescent="0.25">
      <c r="A9" s="8" t="s">
        <v>4</v>
      </c>
      <c r="B9" s="9">
        <v>57690421.5</v>
      </c>
      <c r="C9" s="9">
        <v>67996603.5</v>
      </c>
      <c r="D9" s="9">
        <v>67817513.200000003</v>
      </c>
      <c r="E9" s="9">
        <f t="shared" si="0"/>
        <v>117.55419953033278</v>
      </c>
      <c r="F9" s="25" t="s">
        <v>55</v>
      </c>
      <c r="G9" s="9">
        <f t="shared" si="1"/>
        <v>99.736618756258906</v>
      </c>
      <c r="H9" s="13"/>
    </row>
    <row r="10" spans="1:8" s="12" customFormat="1" ht="78" customHeight="1" x14ac:dyDescent="0.25">
      <c r="A10" s="8" t="s">
        <v>5</v>
      </c>
      <c r="B10" s="9">
        <v>72782499.299999997</v>
      </c>
      <c r="C10" s="9">
        <v>91755582.200000003</v>
      </c>
      <c r="D10" s="9">
        <v>91785526.900000006</v>
      </c>
      <c r="E10" s="9">
        <f t="shared" si="0"/>
        <v>126.10933642395543</v>
      </c>
      <c r="F10" s="25" t="s">
        <v>52</v>
      </c>
      <c r="G10" s="9">
        <f t="shared" si="1"/>
        <v>100.03263528962709</v>
      </c>
      <c r="H10" s="13"/>
    </row>
    <row r="11" spans="1:8" s="12" customFormat="1" ht="36.75" customHeight="1" x14ac:dyDescent="0.25">
      <c r="A11" s="8" t="s">
        <v>6</v>
      </c>
      <c r="B11" s="9">
        <v>37811506.200000003</v>
      </c>
      <c r="C11" s="9">
        <v>37798680.600000001</v>
      </c>
      <c r="D11" s="9">
        <v>36973009.5</v>
      </c>
      <c r="E11" s="9">
        <f t="shared" si="0"/>
        <v>97.782429783238825</v>
      </c>
      <c r="F11" s="25"/>
      <c r="G11" s="9">
        <f t="shared" si="1"/>
        <v>97.815608674975806</v>
      </c>
      <c r="H11" s="13"/>
    </row>
    <row r="12" spans="1:8" s="12" customFormat="1" ht="145.5" customHeight="1" x14ac:dyDescent="0.25">
      <c r="A12" s="8" t="s">
        <v>7</v>
      </c>
      <c r="B12" s="9">
        <v>18904936.800000001</v>
      </c>
      <c r="C12" s="9">
        <v>37907054.799999997</v>
      </c>
      <c r="D12" s="9">
        <v>29855536.199999999</v>
      </c>
      <c r="E12" s="9">
        <f t="shared" si="0"/>
        <v>157.9245491050782</v>
      </c>
      <c r="F12" s="25" t="s">
        <v>36</v>
      </c>
      <c r="G12" s="9">
        <f t="shared" si="1"/>
        <v>78.759841294766062</v>
      </c>
      <c r="H12" s="28" t="s">
        <v>65</v>
      </c>
    </row>
    <row r="13" spans="1:8" s="12" customFormat="1" ht="54" customHeight="1" x14ac:dyDescent="0.25">
      <c r="A13" s="8" t="s">
        <v>8</v>
      </c>
      <c r="B13" s="9">
        <v>3515889.5</v>
      </c>
      <c r="C13" s="9">
        <v>1497186.5</v>
      </c>
      <c r="D13" s="9">
        <v>1431289.9</v>
      </c>
      <c r="E13" s="9">
        <f t="shared" si="0"/>
        <v>40.709183266425185</v>
      </c>
      <c r="F13" s="28" t="s">
        <v>38</v>
      </c>
      <c r="G13" s="9">
        <f t="shared" si="1"/>
        <v>95.598637845051371</v>
      </c>
      <c r="H13" s="13"/>
    </row>
    <row r="14" spans="1:8" s="12" customFormat="1" ht="113.25" customHeight="1" x14ac:dyDescent="0.25">
      <c r="A14" s="8" t="s">
        <v>9</v>
      </c>
      <c r="B14" s="9">
        <v>2747612.5</v>
      </c>
      <c r="C14" s="9">
        <v>2860172.5</v>
      </c>
      <c r="D14" s="9">
        <v>2847029.2</v>
      </c>
      <c r="E14" s="9">
        <f t="shared" si="0"/>
        <v>103.61829406439227</v>
      </c>
      <c r="F14" s="25"/>
      <c r="G14" s="9">
        <f t="shared" si="1"/>
        <v>99.540471772244501</v>
      </c>
      <c r="H14" s="13"/>
    </row>
    <row r="15" spans="1:8" s="12" customFormat="1" ht="190.5" customHeight="1" x14ac:dyDescent="0.25">
      <c r="A15" s="8" t="s">
        <v>10</v>
      </c>
      <c r="B15" s="9">
        <v>1593881.3</v>
      </c>
      <c r="C15" s="9">
        <v>1703739.1</v>
      </c>
      <c r="D15" s="9">
        <v>1698309.3</v>
      </c>
      <c r="E15" s="9">
        <f t="shared" si="0"/>
        <v>106.55180533205326</v>
      </c>
      <c r="F15" s="25" t="s">
        <v>43</v>
      </c>
      <c r="G15" s="9">
        <f t="shared" si="1"/>
        <v>99.681300969144857</v>
      </c>
      <c r="H15" s="13"/>
    </row>
    <row r="16" spans="1:8" s="12" customFormat="1" ht="84" customHeight="1" x14ac:dyDescent="0.25">
      <c r="A16" s="8" t="s">
        <v>11</v>
      </c>
      <c r="B16" s="9">
        <v>10987280.699999999</v>
      </c>
      <c r="C16" s="9">
        <v>24608938.699999999</v>
      </c>
      <c r="D16" s="9">
        <v>24565405.5</v>
      </c>
      <c r="E16" s="9">
        <f t="shared" si="0"/>
        <v>223.58039419162196</v>
      </c>
      <c r="F16" s="25" t="s">
        <v>53</v>
      </c>
      <c r="G16" s="9">
        <f t="shared" si="1"/>
        <v>99.823100051039589</v>
      </c>
      <c r="H16" s="13"/>
    </row>
    <row r="17" spans="1:8" s="12" customFormat="1" ht="177.75" customHeight="1" x14ac:dyDescent="0.25">
      <c r="A17" s="8" t="s">
        <v>12</v>
      </c>
      <c r="B17" s="9">
        <v>3419082.3</v>
      </c>
      <c r="C17" s="9">
        <v>3787897.8</v>
      </c>
      <c r="D17" s="9">
        <v>3770666.8</v>
      </c>
      <c r="E17" s="9">
        <f t="shared" si="0"/>
        <v>110.28300781177452</v>
      </c>
      <c r="F17" s="25" t="s">
        <v>37</v>
      </c>
      <c r="G17" s="9">
        <f t="shared" si="1"/>
        <v>99.545103883214594</v>
      </c>
      <c r="H17" s="13"/>
    </row>
    <row r="18" spans="1:8" s="12" customFormat="1" ht="51" customHeight="1" x14ac:dyDescent="0.25">
      <c r="A18" s="8" t="s">
        <v>13</v>
      </c>
      <c r="B18" s="9">
        <v>16966549.300000001</v>
      </c>
      <c r="C18" s="9">
        <v>23752219.600000001</v>
      </c>
      <c r="D18" s="9">
        <v>23767780.199999999</v>
      </c>
      <c r="E18" s="9">
        <f t="shared" si="0"/>
        <v>140.08611757017675</v>
      </c>
      <c r="F18" s="25" t="s">
        <v>38</v>
      </c>
      <c r="G18" s="9">
        <f t="shared" si="1"/>
        <v>100.06551219322677</v>
      </c>
      <c r="H18" s="25"/>
    </row>
    <row r="19" spans="1:8" s="12" customFormat="1" ht="95.25" customHeight="1" x14ac:dyDescent="0.25">
      <c r="A19" s="8" t="s">
        <v>49</v>
      </c>
      <c r="B19" s="9">
        <v>4002775.4</v>
      </c>
      <c r="C19" s="9">
        <v>5995474.0999999996</v>
      </c>
      <c r="D19" s="9">
        <v>4724382.4000000004</v>
      </c>
      <c r="E19" s="9">
        <f t="shared" si="0"/>
        <v>118.02766650359649</v>
      </c>
      <c r="F19" s="25" t="s">
        <v>54</v>
      </c>
      <c r="G19" s="9">
        <f t="shared" si="1"/>
        <v>78.799146175946305</v>
      </c>
      <c r="H19" s="28" t="s">
        <v>66</v>
      </c>
    </row>
    <row r="20" spans="1:8" s="12" customFormat="1" ht="36" customHeight="1" x14ac:dyDescent="0.25">
      <c r="A20" s="8" t="s">
        <v>14</v>
      </c>
      <c r="B20" s="9">
        <v>49328960.799999997</v>
      </c>
      <c r="C20" s="9">
        <v>101514049.90000001</v>
      </c>
      <c r="D20" s="9">
        <v>99828984.299999997</v>
      </c>
      <c r="E20" s="9">
        <f t="shared" si="0"/>
        <v>202.37398615541076</v>
      </c>
      <c r="F20" s="25" t="s">
        <v>62</v>
      </c>
      <c r="G20" s="9">
        <f t="shared" si="1"/>
        <v>98.34006661968472</v>
      </c>
      <c r="H20" s="13"/>
    </row>
    <row r="21" spans="1:8" s="12" customFormat="1" ht="113.25" customHeight="1" x14ac:dyDescent="0.25">
      <c r="A21" s="8" t="s">
        <v>15</v>
      </c>
      <c r="B21" s="9">
        <v>15569858</v>
      </c>
      <c r="C21" s="9">
        <v>18779176.5</v>
      </c>
      <c r="D21" s="9">
        <v>18714279.899999999</v>
      </c>
      <c r="E21" s="9">
        <f t="shared" si="0"/>
        <v>120.19557211119073</v>
      </c>
      <c r="F21" s="25" t="s">
        <v>63</v>
      </c>
      <c r="G21" s="9">
        <f t="shared" si="1"/>
        <v>99.654422546164355</v>
      </c>
      <c r="H21" s="13"/>
    </row>
    <row r="22" spans="1:8" s="12" customFormat="1" ht="114.75" customHeight="1" x14ac:dyDescent="0.25">
      <c r="A22" s="8" t="s">
        <v>16</v>
      </c>
      <c r="B22" s="9">
        <v>1232539.2</v>
      </c>
      <c r="C22" s="9">
        <v>1349388.8</v>
      </c>
      <c r="D22" s="9">
        <v>1283009.7</v>
      </c>
      <c r="E22" s="9">
        <f t="shared" si="0"/>
        <v>104.09483933655011</v>
      </c>
      <c r="F22" s="25"/>
      <c r="G22" s="9">
        <f t="shared" si="1"/>
        <v>95.080802508513486</v>
      </c>
      <c r="H22" s="25"/>
    </row>
    <row r="23" spans="1:8" s="12" customFormat="1" ht="108.75" customHeight="1" x14ac:dyDescent="0.25">
      <c r="A23" s="8" t="s">
        <v>17</v>
      </c>
      <c r="B23" s="9">
        <v>319351.90000000002</v>
      </c>
      <c r="C23" s="9">
        <v>3235065.4</v>
      </c>
      <c r="D23" s="9">
        <v>3218095.6</v>
      </c>
      <c r="E23" s="9">
        <f t="shared" si="0"/>
        <v>1007.6957738469694</v>
      </c>
      <c r="F23" s="25" t="s">
        <v>44</v>
      </c>
      <c r="G23" s="9">
        <f t="shared" si="1"/>
        <v>99.475441825689217</v>
      </c>
      <c r="H23" s="13"/>
    </row>
    <row r="24" spans="1:8" s="12" customFormat="1" ht="33.4" customHeight="1" x14ac:dyDescent="0.25">
      <c r="A24" s="8" t="s">
        <v>18</v>
      </c>
      <c r="B24" s="9">
        <v>23753741.800000001</v>
      </c>
      <c r="C24" s="9">
        <v>24018927.800000001</v>
      </c>
      <c r="D24" s="9">
        <v>24059555.899999999</v>
      </c>
      <c r="E24" s="9">
        <f t="shared" si="0"/>
        <v>101.28743548100704</v>
      </c>
      <c r="F24" s="25"/>
      <c r="G24" s="9">
        <f t="shared" si="1"/>
        <v>100.16915034816833</v>
      </c>
      <c r="H24" s="13"/>
    </row>
    <row r="25" spans="1:8" s="12" customFormat="1" ht="50.1" customHeight="1" x14ac:dyDescent="0.25">
      <c r="A25" s="8" t="s">
        <v>19</v>
      </c>
      <c r="B25" s="9">
        <v>35585</v>
      </c>
      <c r="C25" s="9">
        <v>35585</v>
      </c>
      <c r="D25" s="9">
        <v>34635.199999999997</v>
      </c>
      <c r="E25" s="9">
        <f t="shared" si="0"/>
        <v>97.330897850217781</v>
      </c>
      <c r="F25" s="25"/>
      <c r="G25" s="9">
        <f t="shared" si="1"/>
        <v>97.330897850217781</v>
      </c>
      <c r="H25" s="13"/>
    </row>
    <row r="26" spans="1:8" s="12" customFormat="1" ht="33.4" customHeight="1" x14ac:dyDescent="0.25">
      <c r="A26" s="8" t="s">
        <v>20</v>
      </c>
      <c r="B26" s="9">
        <v>52102.1</v>
      </c>
      <c r="C26" s="9">
        <v>50997.7</v>
      </c>
      <c r="D26" s="9">
        <v>48699.8</v>
      </c>
      <c r="E26" s="9">
        <f t="shared" si="0"/>
        <v>93.469936912331747</v>
      </c>
      <c r="F26" s="25" t="s">
        <v>36</v>
      </c>
      <c r="G26" s="9">
        <f t="shared" si="1"/>
        <v>95.494110518709675</v>
      </c>
      <c r="H26" s="13"/>
    </row>
    <row r="27" spans="1:8" s="12" customFormat="1" ht="48.75" customHeight="1" x14ac:dyDescent="0.25">
      <c r="A27" s="8" t="s">
        <v>21</v>
      </c>
      <c r="B27" s="9">
        <v>88490</v>
      </c>
      <c r="C27" s="9">
        <v>89800.9</v>
      </c>
      <c r="D27" s="9">
        <v>86140.1</v>
      </c>
      <c r="E27" s="9">
        <f t="shared" si="0"/>
        <v>97.344445700079106</v>
      </c>
      <c r="F27" s="25"/>
      <c r="G27" s="9">
        <f t="shared" si="1"/>
        <v>95.923426157198875</v>
      </c>
      <c r="H27" s="25"/>
    </row>
    <row r="28" spans="1:8" s="12" customFormat="1" ht="108.75" customHeight="1" x14ac:dyDescent="0.25">
      <c r="A28" s="8" t="s">
        <v>22</v>
      </c>
      <c r="B28" s="9">
        <v>126887</v>
      </c>
      <c r="C28" s="9">
        <v>110991</v>
      </c>
      <c r="D28" s="9">
        <v>110195.8</v>
      </c>
      <c r="E28" s="9">
        <f t="shared" si="0"/>
        <v>86.845618542482683</v>
      </c>
      <c r="F28" s="25" t="s">
        <v>45</v>
      </c>
      <c r="G28" s="9">
        <f t="shared" si="1"/>
        <v>99.283545512699234</v>
      </c>
      <c r="H28" s="13"/>
    </row>
    <row r="29" spans="1:8" s="12" customFormat="1" ht="60.75" customHeight="1" x14ac:dyDescent="0.25">
      <c r="A29" s="8" t="s">
        <v>23</v>
      </c>
      <c r="B29" s="9">
        <v>122924.4</v>
      </c>
      <c r="C29" s="9">
        <v>133634.1</v>
      </c>
      <c r="D29" s="9">
        <v>44440.9</v>
      </c>
      <c r="E29" s="9">
        <f t="shared" si="0"/>
        <v>36.153033897257181</v>
      </c>
      <c r="F29" s="25" t="s">
        <v>36</v>
      </c>
      <c r="G29" s="9">
        <f t="shared" si="1"/>
        <v>33.255658548229832</v>
      </c>
      <c r="H29" s="25" t="s">
        <v>67</v>
      </c>
    </row>
    <row r="30" spans="1:8" s="12" customFormat="1" ht="50.25" customHeight="1" x14ac:dyDescent="0.25">
      <c r="A30" s="8" t="s">
        <v>24</v>
      </c>
      <c r="B30" s="9">
        <v>792377.7</v>
      </c>
      <c r="C30" s="9">
        <v>995260.9</v>
      </c>
      <c r="D30" s="9">
        <v>1004093.5</v>
      </c>
      <c r="E30" s="9">
        <f t="shared" si="0"/>
        <v>126.71905077591154</v>
      </c>
      <c r="F30" s="25" t="s">
        <v>38</v>
      </c>
      <c r="G30" s="9">
        <f t="shared" si="1"/>
        <v>100.88746578912122</v>
      </c>
      <c r="H30" s="13"/>
    </row>
    <row r="31" spans="1:8" s="12" customFormat="1" ht="33.4" customHeight="1" x14ac:dyDescent="0.25">
      <c r="A31" s="8" t="s">
        <v>25</v>
      </c>
      <c r="B31" s="9">
        <v>102254.2</v>
      </c>
      <c r="C31" s="9">
        <v>930367.6</v>
      </c>
      <c r="D31" s="9">
        <v>913001.5</v>
      </c>
      <c r="E31" s="9">
        <f t="shared" ref="E31:E41" si="2">D31*100/B31</f>
        <v>892.87432692251275</v>
      </c>
      <c r="F31" s="25" t="s">
        <v>36</v>
      </c>
      <c r="G31" s="9">
        <f t="shared" si="1"/>
        <v>98.133415222112205</v>
      </c>
      <c r="H31" s="13"/>
    </row>
    <row r="32" spans="1:8" s="12" customFormat="1" ht="50.25" customHeight="1" x14ac:dyDescent="0.25">
      <c r="A32" s="8" t="s">
        <v>26</v>
      </c>
      <c r="B32" s="9">
        <v>8837.1</v>
      </c>
      <c r="C32" s="9">
        <v>7920.1</v>
      </c>
      <c r="D32" s="9">
        <v>7059.6</v>
      </c>
      <c r="E32" s="9">
        <f t="shared" si="2"/>
        <v>79.885935431306649</v>
      </c>
      <c r="F32" s="25" t="s">
        <v>36</v>
      </c>
      <c r="G32" s="9">
        <f t="shared" si="1"/>
        <v>89.135238191436969</v>
      </c>
      <c r="H32" s="25" t="s">
        <v>39</v>
      </c>
    </row>
    <row r="33" spans="1:8" s="12" customFormat="1" ht="32.25" customHeight="1" x14ac:dyDescent="0.25">
      <c r="A33" s="8" t="s">
        <v>27</v>
      </c>
      <c r="B33" s="9">
        <v>100000</v>
      </c>
      <c r="C33" s="9">
        <v>100000</v>
      </c>
      <c r="D33" s="9">
        <v>100000</v>
      </c>
      <c r="E33" s="9">
        <f t="shared" si="2"/>
        <v>100</v>
      </c>
      <c r="F33" s="25"/>
      <c r="G33" s="9">
        <f t="shared" si="1"/>
        <v>100</v>
      </c>
      <c r="H33" s="13"/>
    </row>
    <row r="34" spans="1:8" s="12" customFormat="1" ht="48.75" customHeight="1" x14ac:dyDescent="0.25">
      <c r="A34" s="8" t="s">
        <v>28</v>
      </c>
      <c r="B34" s="9">
        <v>277000.2</v>
      </c>
      <c r="C34" s="9">
        <v>241268.9</v>
      </c>
      <c r="D34" s="9">
        <v>222488.3</v>
      </c>
      <c r="E34" s="9">
        <f t="shared" si="2"/>
        <v>80.320627927344447</v>
      </c>
      <c r="F34" s="25" t="s">
        <v>36</v>
      </c>
      <c r="G34" s="9">
        <f t="shared" si="1"/>
        <v>92.215905158103681</v>
      </c>
      <c r="H34" s="25" t="s">
        <v>39</v>
      </c>
    </row>
    <row r="35" spans="1:8" s="12" customFormat="1" ht="60" customHeight="1" x14ac:dyDescent="0.25">
      <c r="A35" s="8" t="s">
        <v>47</v>
      </c>
      <c r="B35" s="9">
        <v>900</v>
      </c>
      <c r="C35" s="9">
        <v>900</v>
      </c>
      <c r="D35" s="9">
        <v>560.9</v>
      </c>
      <c r="E35" s="9">
        <f t="shared" si="2"/>
        <v>62.322222222222223</v>
      </c>
      <c r="F35" s="25" t="s">
        <v>42</v>
      </c>
      <c r="G35" s="9">
        <f t="shared" si="1"/>
        <v>62.322222222222223</v>
      </c>
      <c r="H35" s="25" t="s">
        <v>39</v>
      </c>
    </row>
    <row r="36" spans="1:8" s="12" customFormat="1" ht="83.25" customHeight="1" x14ac:dyDescent="0.25">
      <c r="A36" s="8" t="s">
        <v>29</v>
      </c>
      <c r="B36" s="9">
        <v>3629749.3</v>
      </c>
      <c r="C36" s="9">
        <v>13089167.699999999</v>
      </c>
      <c r="D36" s="9">
        <v>13088299.4</v>
      </c>
      <c r="E36" s="9">
        <f t="shared" si="2"/>
        <v>360.58411527209336</v>
      </c>
      <c r="F36" s="25" t="s">
        <v>64</v>
      </c>
      <c r="G36" s="9">
        <f t="shared" si="1"/>
        <v>99.99336627033972</v>
      </c>
      <c r="H36" s="13"/>
    </row>
    <row r="37" spans="1:8" s="12" customFormat="1" ht="62.25" customHeight="1" x14ac:dyDescent="0.25">
      <c r="A37" s="8" t="s">
        <v>48</v>
      </c>
      <c r="B37" s="9">
        <v>72000</v>
      </c>
      <c r="C37" s="9">
        <v>72000</v>
      </c>
      <c r="D37" s="9">
        <v>99919.5</v>
      </c>
      <c r="E37" s="9">
        <f t="shared" si="2"/>
        <v>138.77708333333334</v>
      </c>
      <c r="F37" s="25" t="s">
        <v>36</v>
      </c>
      <c r="G37" s="9">
        <f t="shared" si="1"/>
        <v>138.77708333333334</v>
      </c>
      <c r="H37" s="25" t="s">
        <v>36</v>
      </c>
    </row>
    <row r="38" spans="1:8" s="12" customFormat="1" ht="96" customHeight="1" x14ac:dyDescent="0.25">
      <c r="A38" s="8" t="s">
        <v>30</v>
      </c>
      <c r="B38" s="9">
        <v>4443775.8</v>
      </c>
      <c r="C38" s="9">
        <v>11854005.1</v>
      </c>
      <c r="D38" s="9">
        <v>11920642.9</v>
      </c>
      <c r="E38" s="9">
        <f t="shared" si="2"/>
        <v>268.25482284682317</v>
      </c>
      <c r="F38" s="25" t="s">
        <v>46</v>
      </c>
      <c r="G38" s="9">
        <f t="shared" si="1"/>
        <v>100.56215430513018</v>
      </c>
      <c r="H38" s="13"/>
    </row>
    <row r="39" spans="1:8" s="12" customFormat="1" ht="33.4" customHeight="1" x14ac:dyDescent="0.25">
      <c r="A39" s="8" t="s">
        <v>31</v>
      </c>
      <c r="B39" s="9">
        <v>6182303.0999999996</v>
      </c>
      <c r="C39" s="9">
        <v>8282935.4000000004</v>
      </c>
      <c r="D39" s="9">
        <v>8275213.7999999998</v>
      </c>
      <c r="E39" s="9">
        <f t="shared" si="2"/>
        <v>133.85325284358834</v>
      </c>
      <c r="F39" s="25" t="s">
        <v>36</v>
      </c>
      <c r="G39" s="9">
        <f t="shared" si="1"/>
        <v>99.906777010478677</v>
      </c>
      <c r="H39" s="13"/>
    </row>
    <row r="40" spans="1:8" s="12" customFormat="1" ht="33.4" customHeight="1" x14ac:dyDescent="0.25">
      <c r="A40" s="8" t="s">
        <v>50</v>
      </c>
      <c r="B40" s="9">
        <v>180780.1</v>
      </c>
      <c r="C40" s="9">
        <v>583754.1</v>
      </c>
      <c r="D40" s="9">
        <v>581448</v>
      </c>
      <c r="E40" s="9">
        <f t="shared" si="2"/>
        <v>321.63274608211856</v>
      </c>
      <c r="F40" s="25" t="s">
        <v>36</v>
      </c>
      <c r="G40" s="9">
        <f t="shared" si="1"/>
        <v>99.604953524095166</v>
      </c>
      <c r="H40" s="13"/>
    </row>
    <row r="41" spans="1:8" s="12" customFormat="1" ht="106.5" customHeight="1" x14ac:dyDescent="0.25">
      <c r="A41" s="8" t="s">
        <v>51</v>
      </c>
      <c r="B41" s="9">
        <v>55200</v>
      </c>
      <c r="C41" s="9">
        <v>55200</v>
      </c>
      <c r="D41" s="9">
        <v>42780</v>
      </c>
      <c r="E41" s="9">
        <f t="shared" si="2"/>
        <v>77.5</v>
      </c>
      <c r="F41" s="25" t="s">
        <v>57</v>
      </c>
      <c r="G41" s="9">
        <f t="shared" si="1"/>
        <v>77.5</v>
      </c>
      <c r="H41" s="25" t="s">
        <v>56</v>
      </c>
    </row>
    <row r="42" spans="1:8" s="21" customFormat="1" ht="49.5" customHeight="1" x14ac:dyDescent="0.25">
      <c r="A42" s="26" t="s">
        <v>2</v>
      </c>
      <c r="B42" s="20">
        <f>358492.1+228073.1+333903.1+107851.1+62591+20451.2+9971.7+33061825</f>
        <v>34183158.299999997</v>
      </c>
      <c r="C42" s="20">
        <f>641551.2+428717.4+468971.3+158600.4+116168.7+30056.9+14404.2+8443.2+37706968.7</f>
        <v>39573882</v>
      </c>
      <c r="D42" s="20">
        <f>647917.6+448391.8+479699.4+155119.5+115741.5+32317.2+14518.4+8443.2+35398862.1</f>
        <v>37301010.700000003</v>
      </c>
      <c r="E42" s="20">
        <f>D42*100/B42</f>
        <v>109.12101910723682</v>
      </c>
      <c r="F42" s="27" t="s">
        <v>38</v>
      </c>
      <c r="G42" s="22">
        <f t="shared" si="1"/>
        <v>94.256638001801306</v>
      </c>
      <c r="H42" s="27" t="s">
        <v>40</v>
      </c>
    </row>
    <row r="43" spans="1:8" ht="15" x14ac:dyDescent="0.25"/>
  </sheetData>
  <mergeCells count="7">
    <mergeCell ref="G5:H5"/>
    <mergeCell ref="A5:A6"/>
    <mergeCell ref="A2:H2"/>
    <mergeCell ref="B5:B6"/>
    <mergeCell ref="C5:C6"/>
    <mergeCell ref="D5:D6"/>
    <mergeCell ref="E5:F5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2023-05-17T05:35:47Z</cp:lastPrinted>
  <dcterms:created xsi:type="dcterms:W3CDTF">2016-07-20T06:48:49Z</dcterms:created>
  <dcterms:modified xsi:type="dcterms:W3CDTF">2024-05-16T11:47:51Z</dcterms:modified>
</cp:coreProperties>
</file>