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4\ОТКРЫТЫЙ БЮДЖЕТ\по закону об исполнении\"/>
    </mc:Choice>
  </mc:AlternateContent>
  <xr:revisionPtr revIDLastSave="0" documentId="13_ncr:1_{5862A194-18EF-4536-9B8E-3B000BEBB8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4" r:id="rId1"/>
  </sheets>
  <definedNames>
    <definedName name="_xlnm._FilterDatabase" localSheetId="0" hidden="1">ДОХОДЫ!$A$8:$Q$32</definedName>
    <definedName name="_xlnm.Print_Titles" localSheetId="0">ДОХОДЫ!$5:$7</definedName>
    <definedName name="_xlnm.Print_Area" localSheetId="0">ДОХОДЫ!$A$2:$P$32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4" l="1"/>
  <c r="O22" i="4"/>
  <c r="N22" i="4"/>
  <c r="H22" i="4" l="1"/>
  <c r="H9" i="4" s="1"/>
  <c r="E22" i="4"/>
  <c r="D22" i="4"/>
  <c r="D9" i="4" s="1"/>
  <c r="C22" i="4"/>
  <c r="C9" i="4" s="1"/>
  <c r="G9" i="4"/>
  <c r="F9" i="4"/>
  <c r="E9" i="4"/>
  <c r="I9" i="4"/>
  <c r="J9" i="4"/>
  <c r="K9" i="4"/>
  <c r="L9" i="4"/>
  <c r="M9" i="4"/>
  <c r="N9" i="4"/>
  <c r="O9" i="4"/>
  <c r="P9" i="4"/>
  <c r="B9" i="4"/>
  <c r="B22" i="4"/>
  <c r="P23" i="4"/>
  <c r="O23" i="4"/>
  <c r="N23" i="4"/>
  <c r="O8" i="4" l="1"/>
  <c r="N8" i="4"/>
  <c r="P8" i="4"/>
  <c r="C23" i="4" l="1"/>
  <c r="D23" i="4"/>
  <c r="E23" i="4"/>
  <c r="F23" i="4"/>
  <c r="G23" i="4"/>
  <c r="H23" i="4"/>
  <c r="I23" i="4"/>
  <c r="J23" i="4"/>
  <c r="K23" i="4"/>
  <c r="L23" i="4"/>
  <c r="M23" i="4"/>
  <c r="B23" i="4"/>
  <c r="C8" i="4" l="1"/>
  <c r="B8" i="4"/>
  <c r="M8" i="4"/>
  <c r="L8" i="4"/>
  <c r="F8" i="4"/>
  <c r="K8" i="4"/>
  <c r="H8" i="4"/>
  <c r="J8" i="4"/>
  <c r="I8" i="4"/>
  <c r="E8" i="4"/>
  <c r="G8" i="4"/>
  <c r="D8" i="4"/>
</calcChain>
</file>

<file path=xl/sharedStrings.xml><?xml version="1.0" encoding="utf-8"?>
<sst xmlns="http://schemas.openxmlformats.org/spreadsheetml/2006/main" count="53" uniqueCount="37">
  <si>
    <t>2023 год</t>
  </si>
  <si>
    <t>плановый период</t>
  </si>
  <si>
    <t xml:space="preserve">Наименование 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</si>
  <si>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</si>
  <si>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</si>
  <si>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</si>
  <si>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</si>
  <si>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</si>
  <si>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</si>
  <si>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</si>
  <si>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</si>
  <si>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</si>
  <si>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</si>
  <si>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</si>
  <si>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</si>
  <si>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</si>
  <si>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</si>
  <si>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Иные налоговые доходы</t>
  </si>
  <si>
    <t>Неналоговые доходы</t>
  </si>
  <si>
    <t>Дотации бюджетам бюджетной системы Российской Федерации</t>
  </si>
  <si>
    <t>Безвозмездные поступления от негосударственных организаций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</si>
  <si>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</si>
  <si>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</si>
  <si>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</si>
  <si>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ВСЕГО ДОХОДОВ</t>
  </si>
  <si>
    <t>НАЛОГОВЫЕ И НЕНАЛОГОВЫЕ ДОХОДЫ</t>
  </si>
  <si>
    <t>БЕЗВОЗМЕЗДНЫЕ ПОСТУПЛЕНИЯ</t>
  </si>
  <si>
    <t>2024 год</t>
  </si>
  <si>
    <t>Налог, взимаемый в связи с применением специального налогового режима «Автоматизированная упрощенная система налогообложения»</t>
  </si>
  <si>
    <r>
      <t xml:space="preserve">Закон РТ от 23.11.2022 № 82-ЗРТ 
"О бюджете Республики Татарстан на 2023 год и на плановый период 2024 и 2025 годов" 
</t>
    </r>
    <r>
      <rPr>
        <i/>
        <sz val="12"/>
        <rFont val="Times New Roman"/>
        <family val="1"/>
        <charset val="204"/>
      </rPr>
      <t>(принят ГС РТ 18.11.2022)</t>
    </r>
  </si>
  <si>
    <t>2025 год</t>
  </si>
  <si>
    <r>
      <t xml:space="preserve">Закон РТ от 13.07.2023 № 57-ЗРТ 
"О внесении изменений в Закон РТ 
"О бюджете Республики Татарстан на 2023 год и на плановый период 2024 и 2025 годов" 
</t>
    </r>
    <r>
      <rPr>
        <i/>
        <sz val="12"/>
        <rFont val="Times New Roman"/>
        <family val="1"/>
        <charset val="204"/>
      </rPr>
      <t>(принят ГС РТ 13.07.2023)</t>
    </r>
  </si>
  <si>
    <r>
      <t xml:space="preserve">Закон РТ от 23.10.2023 № 94-ЗРТ 
"О внесении изменений в Закон РТ 
"О бюджете Республики Татарстан на 2023 год и на плановый период 2024 и 2025 годов" 
</t>
    </r>
    <r>
      <rPr>
        <i/>
        <sz val="12"/>
        <rFont val="Times New Roman"/>
        <family val="1"/>
        <charset val="204"/>
      </rPr>
      <t>(принят ГС РТ 19.10.2023)</t>
    </r>
  </si>
  <si>
    <r>
      <t xml:space="preserve">Закон РТ от 24.11.2023 № 115-ЗРТ 
"О внесении изменений в Закон РТ 
"О бюджете Республики Татарстан на 2023 год и на плановый период 2024 и 2025 годов" 
</t>
    </r>
    <r>
      <rPr>
        <i/>
        <sz val="12"/>
        <rFont val="Times New Roman"/>
        <family val="1"/>
        <charset val="204"/>
      </rPr>
      <t>(принят ГС РТ 23.11.2023)</t>
    </r>
  </si>
  <si>
    <r>
      <t xml:space="preserve">Закон РТ от 18.12.2023 № 126-ЗРТ 
"О внесении изменений в Закон РТ 
"О бюджете Республики Татарстан на 2023 год и на плановый период 2024 и 2025 годов" 
</t>
    </r>
    <r>
      <rPr>
        <i/>
        <sz val="12"/>
        <rFont val="Times New Roman"/>
        <family val="1"/>
        <charset val="204"/>
      </rPr>
      <t>(принят ГС РТ 18.12.2023)</t>
    </r>
  </si>
  <si>
    <r>
      <t xml:space="preserve">Сведения 
о внесенных изменениях в Закон Республики Татарстан "О бюджете Республики Татарстан на 2023 год
и на плановый период 2024 и 2025 годов" </t>
    </r>
    <r>
      <rPr>
        <i/>
        <sz val="14"/>
        <rFont val="Times New Roman"/>
        <family val="1"/>
        <charset val="204"/>
      </rPr>
      <t>(в части доходов)</t>
    </r>
  </si>
  <si>
    <t>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</si>
</sst>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3" fillId="0" borderId="0" xfId="1"/>
    <xf numFmtId="164" fontId="3" fillId="0" borderId="0" xfId="1" applyNumberFormat="1"/>
    <xf numFmtId="0" fontId="3" fillId="0" borderId="0" xfId="1" applyFill="1"/>
    <xf numFmtId="164" fontId="1" fillId="0" borderId="5" xfId="1" applyNumberFormat="1" applyFont="1" applyFill="1" applyBorder="1" applyAlignment="1">
      <alignment horizontal="right" vertical="center"/>
    </xf>
    <xf numFmtId="164" fontId="1" fillId="0" borderId="7" xfId="1" applyNumberFormat="1" applyFont="1" applyFill="1" applyBorder="1" applyAlignment="1">
      <alignment horizontal="right" vertical="center"/>
    </xf>
    <xf numFmtId="49" fontId="1" fillId="0" borderId="14" xfId="1" applyNumberFormat="1" applyFont="1" applyFill="1" applyBorder="1" applyAlignment="1">
      <alignment horizontal="justify" vertical="center" wrapText="1"/>
    </xf>
    <xf numFmtId="49" fontId="1" fillId="0" borderId="15" xfId="1" applyNumberFormat="1" applyFont="1" applyFill="1" applyBorder="1" applyAlignment="1">
      <alignment horizontal="justify" vertical="center" wrapText="1"/>
    </xf>
    <xf numFmtId="164" fontId="1" fillId="0" borderId="1" xfId="1" applyNumberFormat="1" applyFont="1" applyFill="1" applyBorder="1" applyAlignment="1">
      <alignment horizontal="right" vertical="center"/>
    </xf>
    <xf numFmtId="164" fontId="1" fillId="0" borderId="6" xfId="1" applyNumberFormat="1" applyFont="1" applyFill="1" applyBorder="1" applyAlignment="1">
      <alignment horizontal="right" vertical="center"/>
    </xf>
    <xf numFmtId="164" fontId="4" fillId="0" borderId="0" xfId="1" applyNumberFormat="1" applyFont="1"/>
    <xf numFmtId="164" fontId="1" fillId="0" borderId="8" xfId="1" applyNumberFormat="1" applyFont="1" applyFill="1" applyBorder="1" applyAlignment="1">
      <alignment horizontal="right" vertical="center"/>
    </xf>
    <xf numFmtId="164" fontId="1" fillId="0" borderId="9" xfId="1" applyNumberFormat="1" applyFont="1" applyFill="1" applyBorder="1" applyAlignment="1">
      <alignment horizontal="right" vertical="center"/>
    </xf>
    <xf numFmtId="49" fontId="2" fillId="0" borderId="13" xfId="1" applyNumberFormat="1" applyFont="1" applyFill="1" applyBorder="1" applyAlignment="1">
      <alignment horizontal="left" vertical="center" wrapText="1"/>
    </xf>
    <xf numFmtId="164" fontId="1" fillId="0" borderId="10" xfId="1" applyNumberFormat="1" applyFont="1" applyFill="1" applyBorder="1" applyAlignment="1">
      <alignment horizontal="right" vertical="center"/>
    </xf>
    <xf numFmtId="164" fontId="1" fillId="0" borderId="11" xfId="1" applyNumberFormat="1" applyFont="1" applyFill="1" applyBorder="1" applyAlignment="1">
      <alignment horizontal="right" vertical="center"/>
    </xf>
    <xf numFmtId="164" fontId="1" fillId="0" borderId="12" xfId="1" applyNumberFormat="1" applyFont="1" applyFill="1" applyBorder="1" applyAlignment="1">
      <alignment horizontal="right" vertical="center"/>
    </xf>
    <xf numFmtId="49" fontId="2" fillId="0" borderId="14" xfId="1" applyNumberFormat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4" fontId="8" fillId="0" borderId="0" xfId="1" applyNumberFormat="1" applyFont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2"/>
  <sheetViews>
    <sheetView showGridLines="0" tabSelected="1" zoomScale="80" zoomScaleNormal="80" workbookViewId="0">
      <pane ySplit="7" topLeftCell="A8" activePane="bottomLeft" state="frozen"/>
      <selection pane="bottomLeft" activeCell="N5" sqref="N5:P5"/>
    </sheetView>
  </sheetViews>
  <sheetFormatPr defaultRowHeight="10.15" customHeight="1" x14ac:dyDescent="0.25"/>
  <cols>
    <col min="1" max="1" width="44.42578125" style="1" customWidth="1"/>
    <col min="2" max="2" width="18.5703125" style="1" customWidth="1"/>
    <col min="3" max="3" width="15" style="1" customWidth="1"/>
    <col min="4" max="5" width="15.28515625" style="1" customWidth="1"/>
    <col min="6" max="6" width="14.5703125" style="1" customWidth="1"/>
    <col min="7" max="7" width="16.5703125" style="1" customWidth="1"/>
    <col min="8" max="8" width="15.28515625" style="1" customWidth="1"/>
    <col min="9" max="9" width="14.85546875" style="1" customWidth="1"/>
    <col min="10" max="10" width="15.42578125" style="1" customWidth="1"/>
    <col min="11" max="11" width="19" style="1" customWidth="1"/>
    <col min="12" max="12" width="14.7109375" style="1" customWidth="1"/>
    <col min="13" max="13" width="15.28515625" style="1" customWidth="1"/>
    <col min="14" max="14" width="19" style="1" customWidth="1"/>
    <col min="15" max="15" width="14.7109375" style="1" customWidth="1"/>
    <col min="16" max="16" width="15.28515625" style="1" customWidth="1"/>
    <col min="17" max="16384" width="9.140625" style="1"/>
  </cols>
  <sheetData>
    <row r="2" spans="1:17" ht="56.25" customHeight="1" x14ac:dyDescent="0.3">
      <c r="A2" s="22" t="s">
        <v>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7" ht="15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2"/>
    </row>
    <row r="4" spans="1:17" ht="15.75" thickBot="1" x14ac:dyDescent="0.3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23" t="s">
        <v>36</v>
      </c>
      <c r="Q4" s="2"/>
    </row>
    <row r="5" spans="1:17" ht="78.75" customHeight="1" thickBot="1" x14ac:dyDescent="0.3">
      <c r="A5" s="18" t="s">
        <v>2</v>
      </c>
      <c r="B5" s="19" t="s">
        <v>29</v>
      </c>
      <c r="C5" s="19"/>
      <c r="D5" s="19"/>
      <c r="E5" s="20" t="s">
        <v>31</v>
      </c>
      <c r="F5" s="19"/>
      <c r="G5" s="19"/>
      <c r="H5" s="19" t="s">
        <v>32</v>
      </c>
      <c r="I5" s="19"/>
      <c r="J5" s="19"/>
      <c r="K5" s="19" t="s">
        <v>33</v>
      </c>
      <c r="L5" s="19"/>
      <c r="M5" s="19"/>
      <c r="N5" s="19" t="s">
        <v>34</v>
      </c>
      <c r="O5" s="19"/>
      <c r="P5" s="19"/>
    </row>
    <row r="6" spans="1:17" ht="16.5" customHeight="1" thickBot="1" x14ac:dyDescent="0.3">
      <c r="A6" s="18"/>
      <c r="B6" s="19" t="s">
        <v>0</v>
      </c>
      <c r="C6" s="19" t="s">
        <v>1</v>
      </c>
      <c r="D6" s="19"/>
      <c r="E6" s="19" t="s">
        <v>0</v>
      </c>
      <c r="F6" s="19" t="s">
        <v>1</v>
      </c>
      <c r="G6" s="19"/>
      <c r="H6" s="19" t="s">
        <v>0</v>
      </c>
      <c r="I6" s="19" t="s">
        <v>1</v>
      </c>
      <c r="J6" s="19"/>
      <c r="K6" s="19" t="s">
        <v>0</v>
      </c>
      <c r="L6" s="19" t="s">
        <v>1</v>
      </c>
      <c r="M6" s="19"/>
      <c r="N6" s="19" t="s">
        <v>0</v>
      </c>
      <c r="O6" s="19" t="s">
        <v>1</v>
      </c>
      <c r="P6" s="19"/>
    </row>
    <row r="7" spans="1:17" ht="18.75" customHeight="1" thickBot="1" x14ac:dyDescent="0.3">
      <c r="A7" s="18"/>
      <c r="B7" s="19"/>
      <c r="C7" s="21" t="s">
        <v>27</v>
      </c>
      <c r="D7" s="21" t="s">
        <v>30</v>
      </c>
      <c r="E7" s="19"/>
      <c r="F7" s="21" t="s">
        <v>27</v>
      </c>
      <c r="G7" s="21" t="s">
        <v>30</v>
      </c>
      <c r="H7" s="19"/>
      <c r="I7" s="21" t="s">
        <v>27</v>
      </c>
      <c r="J7" s="21" t="s">
        <v>30</v>
      </c>
      <c r="K7" s="19"/>
      <c r="L7" s="21" t="s">
        <v>27</v>
      </c>
      <c r="M7" s="21" t="s">
        <v>30</v>
      </c>
      <c r="N7" s="19"/>
      <c r="O7" s="21" t="s">
        <v>27</v>
      </c>
      <c r="P7" s="21" t="s">
        <v>30</v>
      </c>
    </row>
    <row r="8" spans="1:17" s="3" customFormat="1" ht="18.75" customHeight="1" x14ac:dyDescent="0.25">
      <c r="A8" s="13" t="s">
        <v>24</v>
      </c>
      <c r="B8" s="14">
        <f t="shared" ref="B8:M8" si="0">B9+B23</f>
        <v>343933710.30000007</v>
      </c>
      <c r="C8" s="15">
        <f t="shared" si="0"/>
        <v>367407890.20000005</v>
      </c>
      <c r="D8" s="16">
        <f t="shared" si="0"/>
        <v>366968259.30000001</v>
      </c>
      <c r="E8" s="14">
        <f t="shared" si="0"/>
        <v>370459942.78000003</v>
      </c>
      <c r="F8" s="15">
        <f t="shared" si="0"/>
        <v>367491471.80000007</v>
      </c>
      <c r="G8" s="16">
        <f t="shared" si="0"/>
        <v>366968259.30000001</v>
      </c>
      <c r="H8" s="14">
        <f t="shared" si="0"/>
        <v>426895764.09999996</v>
      </c>
      <c r="I8" s="15">
        <f t="shared" si="0"/>
        <v>367399653.40000004</v>
      </c>
      <c r="J8" s="16">
        <f t="shared" si="0"/>
        <v>366968259.30000001</v>
      </c>
      <c r="K8" s="14">
        <f t="shared" si="0"/>
        <v>426895764.09999996</v>
      </c>
      <c r="L8" s="15">
        <f t="shared" si="0"/>
        <v>367399653.40000004</v>
      </c>
      <c r="M8" s="16">
        <f t="shared" si="0"/>
        <v>366968259.30000001</v>
      </c>
      <c r="N8" s="14">
        <f t="shared" ref="N8:P8" si="1">N9+N23</f>
        <v>484658991.80000001</v>
      </c>
      <c r="O8" s="15">
        <f t="shared" si="1"/>
        <v>368379631.90000004</v>
      </c>
      <c r="P8" s="16">
        <f t="shared" si="1"/>
        <v>366968259.30000001</v>
      </c>
    </row>
    <row r="9" spans="1:17" s="3" customFormat="1" ht="34.5" customHeight="1" x14ac:dyDescent="0.25">
      <c r="A9" s="17" t="s">
        <v>25</v>
      </c>
      <c r="B9" s="4">
        <f>B10+B11+B12+B13+B14+B16+B17+B18+B19+B20+B21+B22+B15</f>
        <v>281880608.70000005</v>
      </c>
      <c r="C9" s="8">
        <f>C10+C11+C12+C13+C14+C16+C17+C18+C19+C20+C21+C22+C15</f>
        <v>302579678.00000006</v>
      </c>
      <c r="D9" s="8">
        <f>D10+D11+D12+D13+D14+D16+D17+D18+D19+D20+D21+D22+D15</f>
        <v>323946401.10000002</v>
      </c>
      <c r="E9" s="4">
        <f>E10+E11+E12+E13+E14+E16+E17+E18+E19+E20+E21+E22+E15</f>
        <v>303380608.70000005</v>
      </c>
      <c r="F9" s="8">
        <f>F10+F11+F12+F13+F14+F16+F17+F18+F19+F20+F21+F22+F15</f>
        <v>302579678.00000006</v>
      </c>
      <c r="G9" s="9">
        <f>G10+G11+G12+G13+G14+G16+G17+G18+G19+G20+G21+G22+G15</f>
        <v>323946401.10000002</v>
      </c>
      <c r="H9" s="4">
        <f>H10+H11+H12+H13+H14+H16+H17+H18+H19+H20+H21+H22+H15</f>
        <v>357986832.09999996</v>
      </c>
      <c r="I9" s="8">
        <f t="shared" ref="I9:J9" si="2">I10+I11+I12+I13+I14+I16+I17+I18+I19+I20+I21+I22+I15</f>
        <v>302579678.00000006</v>
      </c>
      <c r="J9" s="9">
        <f t="shared" si="2"/>
        <v>323946401.10000002</v>
      </c>
      <c r="K9" s="4">
        <f t="shared" ref="K9" si="3">K10+K11+K12+K13+K14+K16+K17+K18+K19+K20+K21+K22+K15</f>
        <v>357986832.09999996</v>
      </c>
      <c r="L9" s="8">
        <f t="shared" ref="L9" si="4">L10+L11+L12+L13+L14+L16+L17+L18+L19+L20+L21+L22+L15</f>
        <v>302579678.00000006</v>
      </c>
      <c r="M9" s="9">
        <f t="shared" ref="M9:O9" si="5">M10+M11+M12+M13+M14+M16+M17+M18+M19+M20+M21+M22+M15</f>
        <v>323946401.10000002</v>
      </c>
      <c r="N9" s="4">
        <f t="shared" si="5"/>
        <v>404026050</v>
      </c>
      <c r="O9" s="8">
        <f t="shared" si="5"/>
        <v>302579678.00000006</v>
      </c>
      <c r="P9" s="9">
        <f t="shared" ref="P9" si="6">P10+P11+P12+P13+P14+P16+P17+P18+P19+P20+P21+P22+P15</f>
        <v>323946401.10000002</v>
      </c>
    </row>
    <row r="10" spans="1:17" s="3" customFormat="1" ht="18.75" customHeight="1" x14ac:dyDescent="0.25">
      <c r="A10" s="6" t="s">
        <v>3</v>
      </c>
      <c r="B10" s="4">
        <v>103110000</v>
      </c>
      <c r="C10" s="8">
        <v>113421000</v>
      </c>
      <c r="D10" s="9">
        <v>124481154</v>
      </c>
      <c r="E10" s="4">
        <v>118110000</v>
      </c>
      <c r="F10" s="8">
        <v>113421000</v>
      </c>
      <c r="G10" s="9">
        <v>124481154</v>
      </c>
      <c r="H10" s="4">
        <v>157075711</v>
      </c>
      <c r="I10" s="8">
        <v>113421000</v>
      </c>
      <c r="J10" s="9">
        <v>124481154</v>
      </c>
      <c r="K10" s="4">
        <v>157075711</v>
      </c>
      <c r="L10" s="8">
        <v>113421000</v>
      </c>
      <c r="M10" s="9">
        <v>124481154</v>
      </c>
      <c r="N10" s="4">
        <v>179649541</v>
      </c>
      <c r="O10" s="8">
        <v>113421000</v>
      </c>
      <c r="P10" s="9">
        <v>124481154</v>
      </c>
    </row>
    <row r="11" spans="1:17" s="3" customFormat="1" ht="18.75" customHeight="1" x14ac:dyDescent="0.25">
      <c r="A11" s="6" t="s">
        <v>4</v>
      </c>
      <c r="B11" s="4">
        <v>81905265.799999997</v>
      </c>
      <c r="C11" s="8">
        <v>88016088.799999997</v>
      </c>
      <c r="D11" s="9">
        <v>94451326</v>
      </c>
      <c r="E11" s="4">
        <v>81905265.799999997</v>
      </c>
      <c r="F11" s="8">
        <v>88016088.799999997</v>
      </c>
      <c r="G11" s="9">
        <v>94451326</v>
      </c>
      <c r="H11" s="4">
        <v>88369250</v>
      </c>
      <c r="I11" s="8">
        <v>88016088.799999997</v>
      </c>
      <c r="J11" s="9">
        <v>94451326</v>
      </c>
      <c r="K11" s="4">
        <v>88369250</v>
      </c>
      <c r="L11" s="8">
        <v>88016088.799999997</v>
      </c>
      <c r="M11" s="9">
        <v>94451326</v>
      </c>
      <c r="N11" s="4">
        <v>96087900</v>
      </c>
      <c r="O11" s="8">
        <v>88016088.799999997</v>
      </c>
      <c r="P11" s="9">
        <v>94451326</v>
      </c>
    </row>
    <row r="12" spans="1:17" s="3" customFormat="1" ht="45" customHeight="1" x14ac:dyDescent="0.25">
      <c r="A12" s="6" t="s">
        <v>5</v>
      </c>
      <c r="B12" s="4">
        <v>36564200</v>
      </c>
      <c r="C12" s="8">
        <v>37477100</v>
      </c>
      <c r="D12" s="9">
        <v>38891400</v>
      </c>
      <c r="E12" s="4">
        <v>36564200</v>
      </c>
      <c r="F12" s="8">
        <v>37477100</v>
      </c>
      <c r="G12" s="9">
        <v>38891400</v>
      </c>
      <c r="H12" s="4">
        <v>36564200</v>
      </c>
      <c r="I12" s="8">
        <v>37477100</v>
      </c>
      <c r="J12" s="9">
        <v>38891400</v>
      </c>
      <c r="K12" s="4">
        <v>36564200</v>
      </c>
      <c r="L12" s="8">
        <v>37477100</v>
      </c>
      <c r="M12" s="9">
        <v>38891400</v>
      </c>
      <c r="N12" s="4">
        <v>39456215</v>
      </c>
      <c r="O12" s="8">
        <v>37477100</v>
      </c>
      <c r="P12" s="9">
        <v>38891400</v>
      </c>
    </row>
    <row r="13" spans="1:17" s="3" customFormat="1" ht="33.4" customHeight="1" x14ac:dyDescent="0.25">
      <c r="A13" s="6" t="s">
        <v>6</v>
      </c>
      <c r="B13" s="4">
        <v>14897996.4</v>
      </c>
      <c r="C13" s="8">
        <v>15493912</v>
      </c>
      <c r="D13" s="9">
        <v>16113666.300000001</v>
      </c>
      <c r="E13" s="4">
        <v>14897996.4</v>
      </c>
      <c r="F13" s="8">
        <v>15493912</v>
      </c>
      <c r="G13" s="9">
        <v>16113666.300000001</v>
      </c>
      <c r="H13" s="4">
        <v>14897996.4</v>
      </c>
      <c r="I13" s="8">
        <v>15493912</v>
      </c>
      <c r="J13" s="9">
        <v>16113666.300000001</v>
      </c>
      <c r="K13" s="4">
        <v>14897996.4</v>
      </c>
      <c r="L13" s="8">
        <v>15493912</v>
      </c>
      <c r="M13" s="9">
        <v>16113666.300000001</v>
      </c>
      <c r="N13" s="4">
        <v>15456118</v>
      </c>
      <c r="O13" s="8">
        <v>15493912</v>
      </c>
      <c r="P13" s="9">
        <v>16113666.300000001</v>
      </c>
    </row>
    <row r="14" spans="1:17" s="3" customFormat="1" ht="18.75" customHeight="1" x14ac:dyDescent="0.25">
      <c r="A14" s="6" t="s">
        <v>7</v>
      </c>
      <c r="B14" s="4">
        <v>820207.8</v>
      </c>
      <c r="C14" s="8">
        <v>852974.9</v>
      </c>
      <c r="D14" s="9">
        <v>887048.6</v>
      </c>
      <c r="E14" s="4">
        <v>820207.8</v>
      </c>
      <c r="F14" s="8">
        <v>852974.9</v>
      </c>
      <c r="G14" s="9">
        <v>887048.6</v>
      </c>
      <c r="H14" s="4">
        <v>1225000</v>
      </c>
      <c r="I14" s="8">
        <v>852974.9</v>
      </c>
      <c r="J14" s="9">
        <v>887048.6</v>
      </c>
      <c r="K14" s="4">
        <v>1225000</v>
      </c>
      <c r="L14" s="8">
        <v>852974.9</v>
      </c>
      <c r="M14" s="9">
        <v>887048.6</v>
      </c>
      <c r="N14" s="4">
        <v>1417010</v>
      </c>
      <c r="O14" s="8">
        <v>852974.9</v>
      </c>
      <c r="P14" s="9">
        <v>887048.6</v>
      </c>
    </row>
    <row r="15" spans="1:17" s="3" customFormat="1" ht="63.75" customHeight="1" x14ac:dyDescent="0.25">
      <c r="A15" s="6" t="s">
        <v>28</v>
      </c>
      <c r="B15" s="4">
        <v>794</v>
      </c>
      <c r="C15" s="8">
        <v>867</v>
      </c>
      <c r="D15" s="9">
        <v>947</v>
      </c>
      <c r="E15" s="4">
        <v>794</v>
      </c>
      <c r="F15" s="8">
        <v>867</v>
      </c>
      <c r="G15" s="9">
        <v>947</v>
      </c>
      <c r="H15" s="4">
        <v>42200</v>
      </c>
      <c r="I15" s="8">
        <v>867</v>
      </c>
      <c r="J15" s="9">
        <v>947</v>
      </c>
      <c r="K15" s="4">
        <v>42200</v>
      </c>
      <c r="L15" s="8">
        <v>867</v>
      </c>
      <c r="M15" s="9">
        <v>947</v>
      </c>
      <c r="N15" s="4">
        <v>77081</v>
      </c>
      <c r="O15" s="8">
        <v>867</v>
      </c>
      <c r="P15" s="9">
        <v>947</v>
      </c>
    </row>
    <row r="16" spans="1:17" s="3" customFormat="1" ht="18.75" customHeight="1" x14ac:dyDescent="0.25">
      <c r="A16" s="6" t="s">
        <v>8</v>
      </c>
      <c r="B16" s="4">
        <v>31236487</v>
      </c>
      <c r="C16" s="8">
        <v>33672933</v>
      </c>
      <c r="D16" s="9">
        <v>35221888</v>
      </c>
      <c r="E16" s="4">
        <v>35736487</v>
      </c>
      <c r="F16" s="8">
        <v>33672933</v>
      </c>
      <c r="G16" s="9">
        <v>35221888</v>
      </c>
      <c r="H16" s="4">
        <v>37927881.700000003</v>
      </c>
      <c r="I16" s="8">
        <v>33672933</v>
      </c>
      <c r="J16" s="9">
        <v>35221888</v>
      </c>
      <c r="K16" s="4">
        <v>37927881.700000003</v>
      </c>
      <c r="L16" s="8">
        <v>33672933</v>
      </c>
      <c r="M16" s="9">
        <v>35221888</v>
      </c>
      <c r="N16" s="4">
        <v>38002800</v>
      </c>
      <c r="O16" s="8">
        <v>33672933</v>
      </c>
      <c r="P16" s="9">
        <v>35221888</v>
      </c>
    </row>
    <row r="17" spans="1:16" s="3" customFormat="1" ht="19.5" customHeight="1" x14ac:dyDescent="0.25">
      <c r="A17" s="6" t="s">
        <v>9</v>
      </c>
      <c r="B17" s="4">
        <v>6624800</v>
      </c>
      <c r="C17" s="8">
        <v>6871400</v>
      </c>
      <c r="D17" s="9">
        <v>7125600</v>
      </c>
      <c r="E17" s="4">
        <v>6624800</v>
      </c>
      <c r="F17" s="8">
        <v>6871400</v>
      </c>
      <c r="G17" s="9">
        <v>7125600</v>
      </c>
      <c r="H17" s="4">
        <v>6720243</v>
      </c>
      <c r="I17" s="8">
        <v>6871400</v>
      </c>
      <c r="J17" s="9">
        <v>7125600</v>
      </c>
      <c r="K17" s="4">
        <v>6720243</v>
      </c>
      <c r="L17" s="8">
        <v>6871400</v>
      </c>
      <c r="M17" s="9">
        <v>7125600</v>
      </c>
      <c r="N17" s="4">
        <v>6886385</v>
      </c>
      <c r="O17" s="8">
        <v>6871400</v>
      </c>
      <c r="P17" s="9">
        <v>7125600</v>
      </c>
    </row>
    <row r="18" spans="1:16" s="3" customFormat="1" ht="16.7" customHeight="1" x14ac:dyDescent="0.25">
      <c r="A18" s="6" t="s">
        <v>10</v>
      </c>
      <c r="B18" s="4">
        <v>5336</v>
      </c>
      <c r="C18" s="8">
        <v>5040</v>
      </c>
      <c r="D18" s="9">
        <v>4788</v>
      </c>
      <c r="E18" s="4">
        <v>5336</v>
      </c>
      <c r="F18" s="8">
        <v>5040</v>
      </c>
      <c r="G18" s="9">
        <v>4788</v>
      </c>
      <c r="H18" s="4">
        <v>5981</v>
      </c>
      <c r="I18" s="8">
        <v>5040</v>
      </c>
      <c r="J18" s="9">
        <v>4788</v>
      </c>
      <c r="K18" s="4">
        <v>5981</v>
      </c>
      <c r="L18" s="8">
        <v>5040</v>
      </c>
      <c r="M18" s="9">
        <v>4788</v>
      </c>
      <c r="N18" s="4">
        <v>6500</v>
      </c>
      <c r="O18" s="8">
        <v>5040</v>
      </c>
      <c r="P18" s="9">
        <v>4788</v>
      </c>
    </row>
    <row r="19" spans="1:16" s="3" customFormat="1" ht="21" customHeight="1" x14ac:dyDescent="0.25">
      <c r="A19" s="6" t="s">
        <v>11</v>
      </c>
      <c r="B19" s="4">
        <v>7670</v>
      </c>
      <c r="C19" s="8">
        <v>7670</v>
      </c>
      <c r="D19" s="9">
        <v>7670</v>
      </c>
      <c r="E19" s="4">
        <v>7670</v>
      </c>
      <c r="F19" s="8">
        <v>7670</v>
      </c>
      <c r="G19" s="9">
        <v>7670</v>
      </c>
      <c r="H19" s="4">
        <v>9363</v>
      </c>
      <c r="I19" s="8">
        <v>7670</v>
      </c>
      <c r="J19" s="9">
        <v>7670</v>
      </c>
      <c r="K19" s="4">
        <v>9363</v>
      </c>
      <c r="L19" s="8">
        <v>7670</v>
      </c>
      <c r="M19" s="9">
        <v>7670</v>
      </c>
      <c r="N19" s="4">
        <v>14500</v>
      </c>
      <c r="O19" s="8">
        <v>7670</v>
      </c>
      <c r="P19" s="9">
        <v>7670</v>
      </c>
    </row>
    <row r="20" spans="1:16" s="3" customFormat="1" ht="50.1" customHeight="1" x14ac:dyDescent="0.25">
      <c r="A20" s="6" t="s">
        <v>12</v>
      </c>
      <c r="B20" s="4">
        <v>1300</v>
      </c>
      <c r="C20" s="8">
        <v>1300</v>
      </c>
      <c r="D20" s="9">
        <v>1300</v>
      </c>
      <c r="E20" s="4">
        <v>1300</v>
      </c>
      <c r="F20" s="8">
        <v>1300</v>
      </c>
      <c r="G20" s="9">
        <v>1300</v>
      </c>
      <c r="H20" s="4">
        <v>1300</v>
      </c>
      <c r="I20" s="8">
        <v>1300</v>
      </c>
      <c r="J20" s="9">
        <v>1300</v>
      </c>
      <c r="K20" s="4">
        <v>1300</v>
      </c>
      <c r="L20" s="8">
        <v>1300</v>
      </c>
      <c r="M20" s="9">
        <v>1300</v>
      </c>
      <c r="N20" s="4">
        <v>2000</v>
      </c>
      <c r="O20" s="8">
        <v>1300</v>
      </c>
      <c r="P20" s="9">
        <v>1300</v>
      </c>
    </row>
    <row r="21" spans="1:16" s="3" customFormat="1" ht="18.75" customHeight="1" x14ac:dyDescent="0.25">
      <c r="A21" s="6" t="s">
        <v>17</v>
      </c>
      <c r="B21" s="4">
        <v>633545.6</v>
      </c>
      <c r="C21" s="8">
        <v>661260.69999999995</v>
      </c>
      <c r="D21" s="9">
        <v>661739.4</v>
      </c>
      <c r="E21" s="4">
        <v>633545.6</v>
      </c>
      <c r="F21" s="8">
        <v>661260.69999999995</v>
      </c>
      <c r="G21" s="9">
        <v>661739.4</v>
      </c>
      <c r="H21" s="4">
        <v>724984</v>
      </c>
      <c r="I21" s="8">
        <v>661260.69999999995</v>
      </c>
      <c r="J21" s="9">
        <v>661739.4</v>
      </c>
      <c r="K21" s="4">
        <v>724984</v>
      </c>
      <c r="L21" s="8">
        <v>661260.69999999995</v>
      </c>
      <c r="M21" s="9">
        <v>661739.4</v>
      </c>
      <c r="N21" s="4">
        <v>827100</v>
      </c>
      <c r="O21" s="8">
        <v>661260.69999999995</v>
      </c>
      <c r="P21" s="9">
        <v>661739.4</v>
      </c>
    </row>
    <row r="22" spans="1:16" s="3" customFormat="1" ht="18.75" customHeight="1" x14ac:dyDescent="0.25">
      <c r="A22" s="6" t="s">
        <v>18</v>
      </c>
      <c r="B22" s="4">
        <f>1553754.4+268533+651327.3+30128+991.6+3568171.8+100</f>
        <v>6073006.0999999996</v>
      </c>
      <c r="C22" s="8">
        <f>1573503.3+272208.7+658037.8+25128+991.6+3568162.2+100</f>
        <v>6098131.5999999996</v>
      </c>
      <c r="D22" s="9">
        <f>1578331.3+276016.9+649213.2+25128+991.6+3568092.8+100</f>
        <v>6097873.8000000007</v>
      </c>
      <c r="E22" s="4">
        <f>3553754.4+268533+651327.3+30128+991.6+3568171.8+100</f>
        <v>8073006.0999999996</v>
      </c>
      <c r="F22" s="8">
        <v>6098131.5999999996</v>
      </c>
      <c r="G22" s="9">
        <v>6097873.8000000007</v>
      </c>
      <c r="H22" s="4">
        <f>7877076.9+312099+2325450+64307+1652.1+3824737+17400</f>
        <v>14422722</v>
      </c>
      <c r="I22" s="8">
        <v>6098131.5999999996</v>
      </c>
      <c r="J22" s="9">
        <v>6097873.8000000007</v>
      </c>
      <c r="K22" s="4">
        <v>14422722</v>
      </c>
      <c r="L22" s="8">
        <v>6098131.5999999996</v>
      </c>
      <c r="M22" s="9">
        <v>6097873.8000000007</v>
      </c>
      <c r="N22" s="4">
        <f>17448594+306377+3528905+96245+1639.2+20450+4740689.8</f>
        <v>26142900</v>
      </c>
      <c r="O22" s="8">
        <f>1573503.3+272208.7+658037.8+25128+991.6+3568162.2+100</f>
        <v>6098131.5999999996</v>
      </c>
      <c r="P22" s="9">
        <f>1578331.3+276016.9+649213.2+25128+991.6+3568092.8+100</f>
        <v>6097873.8000000007</v>
      </c>
    </row>
    <row r="23" spans="1:16" s="3" customFormat="1" ht="18.75" customHeight="1" x14ac:dyDescent="0.25">
      <c r="A23" s="6" t="s">
        <v>26</v>
      </c>
      <c r="B23" s="4">
        <f>B24+B25+B26+B27+B28+B29+B30+B31+B32</f>
        <v>62053101.599999994</v>
      </c>
      <c r="C23" s="8">
        <f>C24+C25+C26+C27+C28+C29+C30+C31+C32</f>
        <v>64828212.200000003</v>
      </c>
      <c r="D23" s="9">
        <f>D24+D25+D26+D27+D28+D29+D30+D31+D32</f>
        <v>43021858.200000003</v>
      </c>
      <c r="E23" s="4">
        <f>E24+E25+E26+E27+E28+E29+E30+E31+E32</f>
        <v>67079334.079999998</v>
      </c>
      <c r="F23" s="8">
        <f>F24+F25+F26+F27+F28+F29+F30+F31+F32</f>
        <v>64911793.800000004</v>
      </c>
      <c r="G23" s="9">
        <f>G24+G25+G26+G27+G28+G29+G30+G31+G32</f>
        <v>43021858.200000003</v>
      </c>
      <c r="H23" s="4">
        <f>H24+H25+H26+H27+H28+H29+H30+H31+H32</f>
        <v>68908932.000000015</v>
      </c>
      <c r="I23" s="8">
        <f>I24+I25+I26+I27+I28+I29+I30+I31+I32</f>
        <v>64819975.399999999</v>
      </c>
      <c r="J23" s="9">
        <f>J24+J25+J26+J27+J28+J29+J30+J31+J32</f>
        <v>43021858.200000003</v>
      </c>
      <c r="K23" s="4">
        <f>K24+K25+K26+K27+K28+K29+K30+K31+K32</f>
        <v>68908932.000000015</v>
      </c>
      <c r="L23" s="8">
        <f>L24+L25+L26+L27+L28+L29+L30+L31+L32</f>
        <v>64819975.399999999</v>
      </c>
      <c r="M23" s="9">
        <f>M24+M25+M26+M27+M28+M29+M30+M31+M32</f>
        <v>43021858.200000003</v>
      </c>
      <c r="N23" s="4">
        <f>N24+N25+N26+N27+N28+N29+N30+N31+N32</f>
        <v>80632941.799999997</v>
      </c>
      <c r="O23" s="8">
        <f>O24+O25+O26+O27+O28+O29+O30+O31+O32</f>
        <v>65799953.899999999</v>
      </c>
      <c r="P23" s="9">
        <f>P24+P25+P26+P27+P28+P29+P30+P31+P32</f>
        <v>43021858.200000003</v>
      </c>
    </row>
    <row r="24" spans="1:16" s="3" customFormat="1" ht="30.75" customHeight="1" x14ac:dyDescent="0.25">
      <c r="A24" s="6" t="s">
        <v>19</v>
      </c>
      <c r="B24" s="4"/>
      <c r="C24" s="8"/>
      <c r="D24" s="9"/>
      <c r="E24" s="4"/>
      <c r="F24" s="8"/>
      <c r="G24" s="9"/>
      <c r="H24" s="4">
        <v>214270</v>
      </c>
      <c r="I24" s="8"/>
      <c r="J24" s="9"/>
      <c r="K24" s="4">
        <v>214270</v>
      </c>
      <c r="L24" s="8"/>
      <c r="M24" s="9"/>
      <c r="N24" s="4">
        <v>283970</v>
      </c>
      <c r="O24" s="8"/>
      <c r="P24" s="9"/>
    </row>
    <row r="25" spans="1:16" s="3" customFormat="1" ht="52.5" customHeight="1" x14ac:dyDescent="0.25">
      <c r="A25" s="6" t="s">
        <v>13</v>
      </c>
      <c r="B25" s="4">
        <v>34292109.5</v>
      </c>
      <c r="C25" s="8">
        <v>40481580</v>
      </c>
      <c r="D25" s="9">
        <v>18328349.699999999</v>
      </c>
      <c r="E25" s="4">
        <v>36230432</v>
      </c>
      <c r="F25" s="8">
        <v>40474956.700000003</v>
      </c>
      <c r="G25" s="9">
        <v>18328349.699999999</v>
      </c>
      <c r="H25" s="4">
        <v>37298097.200000003</v>
      </c>
      <c r="I25" s="8">
        <v>40383138</v>
      </c>
      <c r="J25" s="9">
        <v>18328349.699999999</v>
      </c>
      <c r="K25" s="4">
        <v>37298097.200000003</v>
      </c>
      <c r="L25" s="8">
        <v>40383138</v>
      </c>
      <c r="M25" s="9">
        <v>18328349.699999999</v>
      </c>
      <c r="N25" s="4">
        <v>39419211.700000003</v>
      </c>
      <c r="O25" s="8">
        <v>41363116.799999997</v>
      </c>
      <c r="P25" s="9">
        <v>18328349.699999999</v>
      </c>
    </row>
    <row r="26" spans="1:16" s="3" customFormat="1" ht="33.4" customHeight="1" x14ac:dyDescent="0.25">
      <c r="A26" s="6" t="s">
        <v>14</v>
      </c>
      <c r="B26" s="4">
        <v>7593880.7999999998</v>
      </c>
      <c r="C26" s="8">
        <v>7638659.4000000004</v>
      </c>
      <c r="D26" s="9">
        <v>7985535.7000000002</v>
      </c>
      <c r="E26" s="4">
        <v>7601183.7999999998</v>
      </c>
      <c r="F26" s="8">
        <v>7638659.4000000004</v>
      </c>
      <c r="G26" s="9">
        <v>7985535.7000000002</v>
      </c>
      <c r="H26" s="4">
        <v>6855232.5999999996</v>
      </c>
      <c r="I26" s="8">
        <v>7638659.7000000002</v>
      </c>
      <c r="J26" s="9">
        <v>7985535.7000000002</v>
      </c>
      <c r="K26" s="4">
        <v>6855232.5999999996</v>
      </c>
      <c r="L26" s="8">
        <v>7638659.7000000002</v>
      </c>
      <c r="M26" s="9">
        <v>7985535.7000000002</v>
      </c>
      <c r="N26" s="4">
        <v>6495876</v>
      </c>
      <c r="O26" s="8">
        <v>7638659.4000000004</v>
      </c>
      <c r="P26" s="9">
        <v>7985535.7000000002</v>
      </c>
    </row>
    <row r="27" spans="1:16" s="3" customFormat="1" ht="18.75" customHeight="1" x14ac:dyDescent="0.25">
      <c r="A27" s="6" t="s">
        <v>15</v>
      </c>
      <c r="B27" s="4">
        <v>20116092</v>
      </c>
      <c r="C27" s="8">
        <v>16707972.800000001</v>
      </c>
      <c r="D27" s="9">
        <v>16707972.800000001</v>
      </c>
      <c r="E27" s="4">
        <v>21608416.399999999</v>
      </c>
      <c r="F27" s="8">
        <v>16707972.800000001</v>
      </c>
      <c r="G27" s="9">
        <v>16707972.800000001</v>
      </c>
      <c r="H27" s="4">
        <v>22449695.600000001</v>
      </c>
      <c r="I27" s="8">
        <v>16707972.800000001</v>
      </c>
      <c r="J27" s="9">
        <v>16707972.800000001</v>
      </c>
      <c r="K27" s="4">
        <v>22449695.600000001</v>
      </c>
      <c r="L27" s="8">
        <v>16707972.800000001</v>
      </c>
      <c r="M27" s="9">
        <v>16707972.800000001</v>
      </c>
      <c r="N27" s="4">
        <v>26711046.399999999</v>
      </c>
      <c r="O27" s="8">
        <v>16707972.800000001</v>
      </c>
      <c r="P27" s="9">
        <v>16707972.800000001</v>
      </c>
    </row>
    <row r="28" spans="1:16" s="3" customFormat="1" ht="48.75" customHeight="1" x14ac:dyDescent="0.25">
      <c r="A28" s="6" t="s">
        <v>16</v>
      </c>
      <c r="B28" s="4">
        <v>51019.3</v>
      </c>
      <c r="C28" s="8"/>
      <c r="D28" s="9"/>
      <c r="E28" s="4">
        <v>828037.7</v>
      </c>
      <c r="F28" s="8">
        <v>90204.9</v>
      </c>
      <c r="G28" s="9"/>
      <c r="H28" s="4">
        <v>1003884.9</v>
      </c>
      <c r="I28" s="8">
        <v>90204.9</v>
      </c>
      <c r="J28" s="9"/>
      <c r="K28" s="4">
        <v>1003884.9</v>
      </c>
      <c r="L28" s="8">
        <v>90204.9</v>
      </c>
      <c r="M28" s="9"/>
      <c r="N28" s="4">
        <v>2287060.4</v>
      </c>
      <c r="O28" s="8">
        <v>90204.9</v>
      </c>
      <c r="P28" s="9"/>
    </row>
    <row r="29" spans="1:16" s="3" customFormat="1" ht="33" hidden="1" customHeight="1" x14ac:dyDescent="0.25">
      <c r="A29" s="6" t="s">
        <v>20</v>
      </c>
      <c r="B29" s="4"/>
      <c r="C29" s="8"/>
      <c r="D29" s="9"/>
      <c r="E29" s="4"/>
      <c r="F29" s="8"/>
      <c r="G29" s="9"/>
      <c r="H29" s="4"/>
      <c r="I29" s="8"/>
      <c r="J29" s="9"/>
      <c r="K29" s="4"/>
      <c r="L29" s="8"/>
      <c r="M29" s="9"/>
      <c r="N29" s="4"/>
      <c r="O29" s="8"/>
      <c r="P29" s="9"/>
    </row>
    <row r="30" spans="1:16" s="3" customFormat="1" ht="18.75" customHeight="1" x14ac:dyDescent="0.25">
      <c r="A30" s="6" t="s">
        <v>23</v>
      </c>
      <c r="B30" s="4"/>
      <c r="C30" s="8"/>
      <c r="D30" s="9"/>
      <c r="E30" s="4">
        <v>706.2</v>
      </c>
      <c r="F30" s="8"/>
      <c r="G30" s="9"/>
      <c r="H30" s="4">
        <v>836.9</v>
      </c>
      <c r="I30" s="8"/>
      <c r="J30" s="9"/>
      <c r="K30" s="4">
        <v>836.9</v>
      </c>
      <c r="L30" s="8"/>
      <c r="M30" s="9"/>
      <c r="N30" s="4">
        <v>2556148.9</v>
      </c>
      <c r="O30" s="8"/>
      <c r="P30" s="9"/>
    </row>
    <row r="31" spans="1:16" s="3" customFormat="1" ht="81" customHeight="1" x14ac:dyDescent="0.25">
      <c r="A31" s="6" t="s">
        <v>21</v>
      </c>
      <c r="B31" s="4"/>
      <c r="C31" s="8"/>
      <c r="D31" s="9"/>
      <c r="E31" s="4">
        <v>950343.78</v>
      </c>
      <c r="F31" s="8"/>
      <c r="G31" s="9"/>
      <c r="H31" s="4">
        <v>1240475.3</v>
      </c>
      <c r="I31" s="8"/>
      <c r="J31" s="9"/>
      <c r="K31" s="4">
        <v>1240475.3</v>
      </c>
      <c r="L31" s="8"/>
      <c r="M31" s="9"/>
      <c r="N31" s="4">
        <v>3056096.6</v>
      </c>
      <c r="O31" s="8"/>
      <c r="P31" s="9"/>
    </row>
    <row r="32" spans="1:16" s="3" customFormat="1" ht="67.5" customHeight="1" thickBot="1" x14ac:dyDescent="0.3">
      <c r="A32" s="7" t="s">
        <v>22</v>
      </c>
      <c r="B32" s="5"/>
      <c r="C32" s="11"/>
      <c r="D32" s="12"/>
      <c r="E32" s="5">
        <v>-139785.79999999999</v>
      </c>
      <c r="F32" s="11"/>
      <c r="G32" s="12"/>
      <c r="H32" s="5">
        <v>-153560.5</v>
      </c>
      <c r="I32" s="11"/>
      <c r="J32" s="12"/>
      <c r="K32" s="5">
        <v>-153560.5</v>
      </c>
      <c r="L32" s="11"/>
      <c r="M32" s="12"/>
      <c r="N32" s="5">
        <v>-176468.2</v>
      </c>
      <c r="O32" s="11"/>
      <c r="P32" s="12"/>
    </row>
  </sheetData>
  <autoFilter ref="A8:Q32" xr:uid="{00000000-0001-0000-0000-000000000000}"/>
  <mergeCells count="17">
    <mergeCell ref="N5:P5"/>
    <mergeCell ref="N6:N7"/>
    <mergeCell ref="O6:P6"/>
    <mergeCell ref="A2:P2"/>
    <mergeCell ref="H5:J5"/>
    <mergeCell ref="H6:H7"/>
    <mergeCell ref="I6:J6"/>
    <mergeCell ref="K5:M5"/>
    <mergeCell ref="K6:K7"/>
    <mergeCell ref="L6:M6"/>
    <mergeCell ref="B5:D5"/>
    <mergeCell ref="E5:G5"/>
    <mergeCell ref="C6:D6"/>
    <mergeCell ref="B6:B7"/>
    <mergeCell ref="A5:A7"/>
    <mergeCell ref="E6:E7"/>
    <mergeCell ref="F6:G6"/>
  </mergeCells>
  <pageMargins left="0.39370078740157483" right="0.39370078740157483" top="0.59055118110236227" bottom="0.59055118110236227" header="0.39370078740157483" footer="0.3937007874015748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Алсу Назиповна Хусаинова</dc:creator>
  <cp:lastModifiedBy>Минфин РТ - Алсу Назиповна Хусаинова</cp:lastModifiedBy>
  <cp:lastPrinted>2024-05-08T12:31:22Z</cp:lastPrinted>
  <dcterms:created xsi:type="dcterms:W3CDTF">2019-05-29T12:57:53Z</dcterms:created>
  <dcterms:modified xsi:type="dcterms:W3CDTF">2024-05-08T12:31:49Z</dcterms:modified>
</cp:coreProperties>
</file>