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G309\Y\2025\ОТКРЫТЫЙ БЮДЖЕТ\по проекту бюджета, брошюра\"/>
    </mc:Choice>
  </mc:AlternateContent>
  <xr:revisionPtr revIDLastSave="0" documentId="13_ncr:1_{0F320DB8-9ACF-40B6-9EA4-BE7B61BC2E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ходы" sheetId="2" r:id="rId1"/>
  </sheets>
  <definedNames>
    <definedName name="_xlnm._FilterDatabase" localSheetId="0" hidden="1">Расходы!$A$3:$E$87</definedName>
    <definedName name="_xlnm.Print_Titles" localSheetId="0">Расходы!$3:$4</definedName>
    <definedName name="_xlnm.Print_Area" localSheetId="0">Расходы!$A$1:$G$88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  <c r="D35" i="2"/>
  <c r="D40" i="2"/>
  <c r="D44" i="2"/>
  <c r="D53" i="2"/>
  <c r="D58" i="2"/>
  <c r="D82" i="2"/>
  <c r="D6" i="2"/>
  <c r="D84" i="2" l="1"/>
  <c r="D78" i="2"/>
  <c r="D73" i="2"/>
  <c r="D67" i="2"/>
  <c r="D25" i="2"/>
  <c r="C6" i="2"/>
  <c r="E84" i="2" l="1"/>
  <c r="F84" i="2"/>
  <c r="G84" i="2"/>
  <c r="C84" i="2"/>
  <c r="C21" i="2"/>
  <c r="D5" i="2"/>
  <c r="F21" i="2"/>
  <c r="G21" i="2"/>
  <c r="E21" i="2"/>
  <c r="E40" i="2"/>
  <c r="F40" i="2"/>
  <c r="G40" i="2"/>
  <c r="C40" i="2"/>
  <c r="E82" i="2"/>
  <c r="F82" i="2"/>
  <c r="G82" i="2"/>
  <c r="C82" i="2"/>
  <c r="E53" i="2"/>
  <c r="F53" i="2"/>
  <c r="G53" i="2"/>
  <c r="C53" i="2"/>
  <c r="G78" i="2"/>
  <c r="F78" i="2"/>
  <c r="E78" i="2"/>
  <c r="C78" i="2"/>
  <c r="G73" i="2"/>
  <c r="F73" i="2"/>
  <c r="E73" i="2"/>
  <c r="C73" i="2"/>
  <c r="G67" i="2"/>
  <c r="F67" i="2"/>
  <c r="E67" i="2"/>
  <c r="C67" i="2"/>
  <c r="G58" i="2"/>
  <c r="F58" i="2"/>
  <c r="E58" i="2"/>
  <c r="C58" i="2"/>
  <c r="G44" i="2"/>
  <c r="F44" i="2"/>
  <c r="E44" i="2"/>
  <c r="C44" i="2"/>
  <c r="G35" i="2"/>
  <c r="F35" i="2"/>
  <c r="E35" i="2"/>
  <c r="C35" i="2"/>
  <c r="G25" i="2"/>
  <c r="F25" i="2"/>
  <c r="E25" i="2"/>
  <c r="C25" i="2"/>
  <c r="G18" i="2"/>
  <c r="F18" i="2"/>
  <c r="E18" i="2"/>
  <c r="C18" i="2"/>
  <c r="G6" i="2"/>
  <c r="F6" i="2"/>
  <c r="E6" i="2"/>
  <c r="D2" i="2" l="1"/>
  <c r="C5" i="2"/>
  <c r="E5" i="2"/>
  <c r="F5" i="2"/>
  <c r="G5" i="2"/>
</calcChain>
</file>

<file path=xl/sharedStrings.xml><?xml version="1.0" encoding="utf-8"?>
<sst xmlns="http://schemas.openxmlformats.org/spreadsheetml/2006/main" count="175" uniqueCount="175">
  <si>
    <t>тыс.рублей</t>
  </si>
  <si>
    <t>Наименование</t>
  </si>
  <si>
    <t>Раздел / 
Подраздел</t>
  </si>
  <si>
    <t>Итого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</si>
  <si>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</si>
  <si>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</si>
  <si>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</si>
  <si>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</si>
  <si>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</si>
  <si>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</si>
  <si>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</si>
  <si>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</si>
  <si>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</si>
  <si>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</si>
  <si>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</si>
  <si>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Обеспечение проведения выборов и референдумов</t>
  </si>
  <si>
    <t>0107</t>
  </si>
  <si>
    <t>Фундаментальные исследования</t>
  </si>
  <si>
    <t>0110</t>
  </si>
  <si>
    <t>Прикладные научные исследования в области общегосударственных вопросов</t>
  </si>
  <si>
    <t>0112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</si>
  <si>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</si>
  <si>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</si>
  <si>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</si>
  <si>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</si>
  <si>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</si>
  <si>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</si>
  <si>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Мобилизационная подготовка экономики</t>
  </si>
  <si>
    <t>0204</t>
  </si>
  <si>
    <t>Национальная безопасность и правоохранительная деятельность</t>
  </si>
  <si>
    <t>0300</t>
  </si>
  <si>
    <t>0309</t>
  </si>
  <si>
    <t>0310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</si>
  <si>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</si>
  <si>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</si>
  <si>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</si>
  <si>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</si>
  <si>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Общеэкономические вопросы</t>
  </si>
  <si>
    <t>0401</t>
  </si>
  <si>
    <t>Воспроизводство минерально-сырьевой базы</t>
  </si>
  <si>
    <t>0404</t>
  </si>
  <si>
    <t>Сельское хозяйство и рыболовство</t>
  </si>
  <si>
    <t>0405</t>
  </si>
  <si>
    <t>Водное хозяйство</t>
  </si>
  <si>
    <t>0406</t>
  </si>
  <si>
    <t>Лесное хозяйство</t>
  </si>
  <si>
    <t>0407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</si>
  <si>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</si>
  <si>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</si>
  <si>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</si>
  <si>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</si>
  <si>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</si>
  <si>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</si>
  <si>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</si>
  <si>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</si>
  <si>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</si>
  <si>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</si>
  <si>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</si>
  <si>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</si>
  <si>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</si>
  <si>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</si>
  <si>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</si>
  <si>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</si>
  <si>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</si>
  <si>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</si>
  <si>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Охрана окружающей среды</t>
  </si>
  <si>
    <t>0600</t>
  </si>
  <si>
    <t>Охрана объектов растительного и животного мира и среды их обитания</t>
  </si>
  <si>
    <t>0603</t>
  </si>
  <si>
    <t>0605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</si>
  <si>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</si>
  <si>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</si>
  <si>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</si>
  <si>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</si>
  <si>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</si>
  <si>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</si>
  <si>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Среднее профессиональное образование</t>
  </si>
  <si>
    <t>0704</t>
  </si>
  <si>
    <t>Профессиональная подготовка, переподготовка и повышение квалификации</t>
  </si>
  <si>
    <t>0705</t>
  </si>
  <si>
    <t>0706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</si>
  <si>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</si>
  <si>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</si>
  <si>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</si>
  <si>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</si>
  <si>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</si>
  <si>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</si>
  <si>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</si>
  <si>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Кинематография</t>
  </si>
  <si>
    <t>0802</t>
  </si>
  <si>
    <t>Другие вопросы в области культуры, кинематографии</t>
  </si>
  <si>
    <t>0804</t>
  </si>
  <si>
    <t>Здравоохранение</t>
  </si>
  <si>
    <t>0900</t>
  </si>
  <si>
    <t>Стационарная медицинская помощь</t>
  </si>
  <si>
    <t>0901</t>
  </si>
  <si>
    <t>Амбулаторная помощь</t>
  </si>
  <si>
    <t>0902</t>
  </si>
  <si>
    <t>Скорая медицинская помощь</t>
  </si>
  <si>
    <t>0904</t>
  </si>
  <si>
    <t>Заготовка, переработка, хранение и обеспечение безопасности донорской крови и ее компонентов</t>
  </si>
  <si>
    <t>0906</t>
  </si>
  <si>
    <t>Санитарно-эпидемиологическое благополучие</t>
  </si>
  <si>
    <t>0907</t>
  </si>
  <si>
    <t>Прикладные научные исследования в области здравоохранения</t>
  </si>
  <si>
    <t>0908</t>
  </si>
  <si>
    <t>Другие вопросы в области здравоохранения</t>
  </si>
  <si>
    <t>0909</t>
  </si>
  <si>
    <t>Социальная политика</t>
  </si>
  <si>
    <t>1000</t>
  </si>
  <si>
    <t>Пенсионное обеспечение</t>
  </si>
  <si>
    <t>1001</t>
  </si>
  <si>
    <t>1002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</si>
  <si>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</si>
  <si>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</si>
  <si>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</si>
  <si>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</si>
  <si>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</si>
  <si>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</si>
  <si>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</si>
  <si>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</si>
  <si>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</si>
  <si>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</si>
  <si>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Массовый спорт</t>
  </si>
  <si>
    <t>1102</t>
  </si>
  <si>
    <t>Спорт высших достижений</t>
  </si>
  <si>
    <t>1103</t>
  </si>
  <si>
    <t>Другие вопросы в области физической культуры и спорта</t>
  </si>
  <si>
    <t>1105</t>
  </si>
  <si>
    <t>Средства массовой информации</t>
  </si>
  <si>
    <t>1200</t>
  </si>
  <si>
    <t>Телевидение и радиовещание</t>
  </si>
  <si>
    <t>1201</t>
  </si>
  <si>
    <t>Периодическая печать и издательства</t>
  </si>
  <si>
    <t>1202</t>
  </si>
  <si>
    <t>Другие вопросы в области средств массовой информации</t>
  </si>
  <si>
    <t>1204</t>
  </si>
  <si>
    <t>1300</t>
  </si>
  <si>
    <t>1301</t>
  </si>
  <si>
    <t>Межбюджетные трансферты общего характера бюджетам бюджетной системы Российской Федерации</t>
  </si>
  <si>
    <t>1400</t>
  </si>
  <si>
    <t>Дотации на выравнивание бюджетной обеспеченности  субъектов Российской Федерации и муниципальных образований</t>
  </si>
  <si>
    <t>1401</t>
  </si>
  <si>
    <t>Прочие межбюджетные трансферты общего характера</t>
  </si>
  <si>
    <t>1403</t>
  </si>
  <si>
    <t>0905</t>
  </si>
  <si>
    <t>Санаторно-оздоровительная помощь</t>
  </si>
  <si>
    <t>Прогноз</t>
  </si>
  <si>
    <t>Резервные фонды</t>
  </si>
  <si>
    <t>0111</t>
  </si>
  <si>
    <t>0703</t>
  </si>
  <si>
    <t>Дополнительное образование детей</t>
  </si>
  <si>
    <t>Условно утвержденные расходы</t>
  </si>
  <si>
    <t>Другие вопросы в области охраны окружающей среды</t>
  </si>
  <si>
    <t>Высшее образование</t>
  </si>
  <si>
    <t xml:space="preserve">Молодежная политика </t>
  </si>
  <si>
    <t>Социальное обслуживание населения</t>
  </si>
  <si>
    <t>0803</t>
  </si>
  <si>
    <t>Прикладные научные исследования в области культуры, кинематографии</t>
  </si>
  <si>
    <t>0602</t>
  </si>
  <si>
    <t>Сбор, удаление отходов и очистка сточных вод</t>
  </si>
  <si>
    <t>Обслуживание государственного (муниципального) долга</t>
  </si>
  <si>
    <t>Обслуживание государственного (муниципального) внутреннего  долга</t>
  </si>
  <si>
    <t>Иные дотации</t>
  </si>
  <si>
    <t>2025 год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</si>
  <si>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</si>
  <si>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</si>
  <si>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2026 год</t>
  </si>
  <si>
    <t>Международные отношения и международное сотрудничество</t>
  </si>
  <si>
    <t>0108</t>
  </si>
  <si>
    <t>Сведения
о расходах бюджета Республики Татарстан по разделам и подразделам классификации расходов 
на 2025 год и на плановый период 2026 и 2027 годов 
в сравнении с ожидаемым исполнением за 2024 год и отчетом за 2023 год</t>
  </si>
  <si>
    <t>Фактическое исполнение за 2023 год</t>
  </si>
  <si>
    <t xml:space="preserve">Ожидаемое исполнение 
за 2024 год </t>
  </si>
  <si>
    <t>2027 год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</si>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</sst>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left" vertical="center" wrapText="1"/>
    </xf>
    <xf numFmtId="49" fontId="5" fillId="0" borderId="1" xfId="1" applyNumberFormat="1" applyFont="1" applyBorder="1" applyAlignment="1">
      <alignment horizontal="justify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1" fillId="0" borderId="0" xfId="0" applyNumberFormat="1" applyFont="1"/>
    <xf numFmtId="0" fontId="1" fillId="0" borderId="0" xfId="0" applyFont="1" applyFill="1" applyAlignment="1">
      <alignment horizontal="right"/>
    </xf>
    <xf numFmtId="0" fontId="1" fillId="0" borderId="0" xfId="0" applyFont="1" applyFill="1"/>
    <xf numFmtId="164" fontId="6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right" vertical="center"/>
    </xf>
    <xf numFmtId="49" fontId="6" fillId="0" borderId="1" xfId="1" applyNumberFormat="1" applyFont="1" applyFill="1" applyBorder="1" applyAlignment="1">
      <alignment horizontal="justify" vertical="center" wrapText="1"/>
    </xf>
    <xf numFmtId="49" fontId="6" fillId="0" borderId="1" xfId="0" applyNumberFormat="1" applyFont="1" applyBorder="1" applyAlignment="1">
      <alignment horizontal="justify" vertical="center" wrapText="1"/>
    </xf>
    <xf numFmtId="164" fontId="7" fillId="0" borderId="0" xfId="0" applyNumberFormat="1" applyFont="1" applyFill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8"/>
  <sheetViews>
    <sheetView tabSelected="1" view="pageBreakPreview" zoomScale="86" zoomScaleNormal="100" zoomScaleSheetLayoutView="86" workbookViewId="0">
      <pane ySplit="4" topLeftCell="A5" activePane="bottomLeft" state="frozen"/>
      <selection pane="bottomLeft" activeCell="E8" sqref="E8"/>
    </sheetView>
  </sheetViews>
  <sheetFormatPr defaultRowHeight="15.75" x14ac:dyDescent="0.25"/>
  <cols>
    <col min="1" max="1" width="43.140625" style="1" customWidth="1"/>
    <col min="2" max="2" width="13.140625" style="2" customWidth="1"/>
    <col min="3" max="3" width="16.42578125" style="19" customWidth="1"/>
    <col min="4" max="4" width="19" style="19" customWidth="1"/>
    <col min="5" max="7" width="16.42578125" style="19" customWidth="1"/>
    <col min="8" max="8" width="26.5703125" style="1" customWidth="1"/>
    <col min="9" max="16384" width="9.140625" style="1"/>
  </cols>
  <sheetData>
    <row r="1" spans="1:8" ht="72.75" customHeight="1" x14ac:dyDescent="0.25">
      <c r="A1" s="26" t="s">
        <v>170</v>
      </c>
      <c r="B1" s="26"/>
      <c r="C1" s="26"/>
      <c r="D1" s="26"/>
      <c r="E1" s="26"/>
      <c r="F1" s="26"/>
      <c r="G1" s="26"/>
    </row>
    <row r="2" spans="1:8" x14ac:dyDescent="0.25">
      <c r="D2" s="25">
        <f>502530010.8-D5</f>
        <v>0</v>
      </c>
      <c r="G2" s="18" t="s">
        <v>0</v>
      </c>
    </row>
    <row r="3" spans="1:8" ht="19.5" customHeight="1" x14ac:dyDescent="0.25">
      <c r="A3" s="27" t="s">
        <v>1</v>
      </c>
      <c r="B3" s="27" t="s">
        <v>2</v>
      </c>
      <c r="C3" s="29" t="s">
        <v>171</v>
      </c>
      <c r="D3" s="29" t="s">
        <v>172</v>
      </c>
      <c r="E3" s="31" t="s">
        <v>147</v>
      </c>
      <c r="F3" s="32"/>
      <c r="G3" s="33"/>
    </row>
    <row r="4" spans="1:8" ht="27.75" customHeight="1" x14ac:dyDescent="0.25">
      <c r="A4" s="28"/>
      <c r="B4" s="28"/>
      <c r="C4" s="30"/>
      <c r="D4" s="30"/>
      <c r="E4" s="21" t="s">
        <v>164</v>
      </c>
      <c r="F4" s="21" t="s">
        <v>167</v>
      </c>
      <c r="G4" s="21" t="s">
        <v>173</v>
      </c>
    </row>
    <row r="5" spans="1:8" x14ac:dyDescent="0.25">
      <c r="A5" s="4" t="s">
        <v>3</v>
      </c>
      <c r="B5" s="3"/>
      <c r="C5" s="12">
        <f>C6+C18+C21+C25+C35+C40+C44+C53+C58+C67+C73+C78+C82+C84</f>
        <v>510221004.39999992</v>
      </c>
      <c r="D5" s="12">
        <f t="shared" ref="D5" si="0">D6+D18+D21+D25+D35+D40+D44+D53+D58+D67+D73+D78+D82+D84</f>
        <v>502530010.80000001</v>
      </c>
      <c r="E5" s="12">
        <f>E6+E18+E21+E25+E35+E40+E44+E53+E58+E67+E73+E78+E82+E84</f>
        <v>439014431.79999995</v>
      </c>
      <c r="F5" s="12">
        <f>F6+F18+F21+F25+F35+F40+F44+F53+F58+F67+F73+F78+F82+F84+F88</f>
        <v>464164203.80000001</v>
      </c>
      <c r="G5" s="12">
        <f>G6+G18+G21+G25+G35+G40+G44+G53+G58+G67+G73+G78+G82+G84+G88</f>
        <v>486513999.49999994</v>
      </c>
      <c r="H5" s="17"/>
    </row>
    <row r="6" spans="1:8" x14ac:dyDescent="0.25">
      <c r="A6" s="5" t="s">
        <v>4</v>
      </c>
      <c r="B6" s="6" t="s">
        <v>5</v>
      </c>
      <c r="C6" s="13">
        <f>C7+C8+C9+C10+C11+C12+C14+C16+C17+C15+C13</f>
        <v>21326815</v>
      </c>
      <c r="D6" s="13">
        <f t="shared" ref="D6" si="1">D7+D8+D9+D10+D11+D12+D14+D16+D17+D15</f>
        <v>49992743.299999997</v>
      </c>
      <c r="E6" s="13">
        <f t="shared" ref="E6:G6" si="2">E7+E8+E9+E10+E11+E12+E14+E16+E17+E15</f>
        <v>57180254.5</v>
      </c>
      <c r="F6" s="13">
        <f t="shared" si="2"/>
        <v>59782397.699999996</v>
      </c>
      <c r="G6" s="13">
        <f t="shared" si="2"/>
        <v>61293512.100000001</v>
      </c>
    </row>
    <row r="7" spans="1:8" ht="63" x14ac:dyDescent="0.25">
      <c r="A7" s="7" t="s">
        <v>6</v>
      </c>
      <c r="B7" s="3" t="s">
        <v>7</v>
      </c>
      <c r="C7" s="22">
        <v>647917.6</v>
      </c>
      <c r="D7" s="22">
        <v>535531.6</v>
      </c>
      <c r="E7" s="22">
        <v>436911</v>
      </c>
      <c r="F7" s="22">
        <v>456062.9</v>
      </c>
      <c r="G7" s="22">
        <v>476152.1</v>
      </c>
    </row>
    <row r="8" spans="1:8" ht="78.75" x14ac:dyDescent="0.25">
      <c r="A8" s="7" t="s">
        <v>8</v>
      </c>
      <c r="B8" s="3" t="s">
        <v>9</v>
      </c>
      <c r="C8" s="22">
        <v>479699.4</v>
      </c>
      <c r="D8" s="22">
        <v>454383.2</v>
      </c>
      <c r="E8" s="22">
        <v>396064.8</v>
      </c>
      <c r="F8" s="22">
        <v>410993.3</v>
      </c>
      <c r="G8" s="22">
        <v>426563.2</v>
      </c>
    </row>
    <row r="9" spans="1:8" ht="84.75" customHeight="1" x14ac:dyDescent="0.25">
      <c r="A9" s="24" t="s">
        <v>174</v>
      </c>
      <c r="B9" s="3" t="s">
        <v>10</v>
      </c>
      <c r="C9" s="22">
        <v>448391.8</v>
      </c>
      <c r="D9" s="22">
        <v>351954</v>
      </c>
      <c r="E9" s="22">
        <v>282186.40000000002</v>
      </c>
      <c r="F9" s="22">
        <v>294574.40000000002</v>
      </c>
      <c r="G9" s="22">
        <v>307581.8</v>
      </c>
    </row>
    <row r="10" spans="1:8" x14ac:dyDescent="0.25">
      <c r="A10" s="7" t="s">
        <v>11</v>
      </c>
      <c r="B10" s="3" t="s">
        <v>12</v>
      </c>
      <c r="C10" s="22">
        <v>790338.8</v>
      </c>
      <c r="D10" s="22">
        <v>812043.1</v>
      </c>
      <c r="E10" s="22">
        <v>852791.6</v>
      </c>
      <c r="F10" s="22">
        <v>821995.6</v>
      </c>
      <c r="G10" s="22">
        <v>851462.9</v>
      </c>
    </row>
    <row r="11" spans="1:8" ht="63" x14ac:dyDescent="0.25">
      <c r="A11" s="7" t="s">
        <v>13</v>
      </c>
      <c r="B11" s="3" t="s">
        <v>14</v>
      </c>
      <c r="C11" s="22">
        <v>1432365.6</v>
      </c>
      <c r="D11" s="22">
        <v>1316864.2</v>
      </c>
      <c r="E11" s="22">
        <v>1126331</v>
      </c>
      <c r="F11" s="22">
        <v>1177786.2</v>
      </c>
      <c r="G11" s="22">
        <v>1231521.3</v>
      </c>
    </row>
    <row r="12" spans="1:8" ht="31.5" x14ac:dyDescent="0.25">
      <c r="A12" s="7" t="s">
        <v>15</v>
      </c>
      <c r="B12" s="3" t="s">
        <v>16</v>
      </c>
      <c r="C12" s="22">
        <v>115741.5</v>
      </c>
      <c r="D12" s="22">
        <v>572576.1</v>
      </c>
      <c r="E12" s="22">
        <v>488649.4</v>
      </c>
      <c r="F12" s="22">
        <v>84869.5</v>
      </c>
      <c r="G12" s="22">
        <v>88764.3</v>
      </c>
    </row>
    <row r="13" spans="1:8" ht="31.5" hidden="1" x14ac:dyDescent="0.25">
      <c r="A13" s="23" t="s">
        <v>168</v>
      </c>
      <c r="B13" s="3" t="s">
        <v>169</v>
      </c>
      <c r="C13" s="22"/>
      <c r="D13" s="22">
        <v>0</v>
      </c>
      <c r="E13" s="22"/>
      <c r="F13" s="22"/>
      <c r="G13" s="22"/>
    </row>
    <row r="14" spans="1:8" x14ac:dyDescent="0.25">
      <c r="A14" s="7" t="s">
        <v>17</v>
      </c>
      <c r="B14" s="3" t="s">
        <v>18</v>
      </c>
      <c r="C14" s="22">
        <v>554685.80000000005</v>
      </c>
      <c r="D14" s="22">
        <v>1467161.1</v>
      </c>
      <c r="E14" s="22">
        <v>1690335.6</v>
      </c>
      <c r="F14" s="22">
        <v>1533945.9</v>
      </c>
      <c r="G14" s="22">
        <v>1583600.2</v>
      </c>
    </row>
    <row r="15" spans="1:8" x14ac:dyDescent="0.25">
      <c r="A15" s="7" t="s">
        <v>148</v>
      </c>
      <c r="B15" s="3" t="s">
        <v>149</v>
      </c>
      <c r="C15" s="22"/>
      <c r="D15" s="22">
        <v>12615243</v>
      </c>
      <c r="E15" s="22">
        <v>14500000</v>
      </c>
      <c r="F15" s="22">
        <v>15080000</v>
      </c>
      <c r="G15" s="22">
        <v>15683200</v>
      </c>
    </row>
    <row r="16" spans="1:8" ht="31.5" x14ac:dyDescent="0.25">
      <c r="A16" s="7" t="s">
        <v>19</v>
      </c>
      <c r="B16" s="3" t="s">
        <v>20</v>
      </c>
      <c r="C16" s="22">
        <v>123871.9</v>
      </c>
      <c r="D16" s="22">
        <v>106797.1</v>
      </c>
      <c r="E16" s="22">
        <v>94680</v>
      </c>
      <c r="F16" s="22">
        <v>98663.6</v>
      </c>
      <c r="G16" s="22">
        <v>102790.3</v>
      </c>
    </row>
    <row r="17" spans="1:7" x14ac:dyDescent="0.25">
      <c r="A17" s="7" t="s">
        <v>21</v>
      </c>
      <c r="B17" s="3" t="s">
        <v>22</v>
      </c>
      <c r="C17" s="22">
        <v>16733802.6</v>
      </c>
      <c r="D17" s="22">
        <v>31760189.899999999</v>
      </c>
      <c r="E17" s="22">
        <v>37312304.700000003</v>
      </c>
      <c r="F17" s="22">
        <v>39823506.299999997</v>
      </c>
      <c r="G17" s="22">
        <v>40541876</v>
      </c>
    </row>
    <row r="18" spans="1:7" x14ac:dyDescent="0.25">
      <c r="A18" s="5" t="s">
        <v>23</v>
      </c>
      <c r="B18" s="6" t="s">
        <v>24</v>
      </c>
      <c r="C18" s="13">
        <f>C19+C20</f>
        <v>560061.4</v>
      </c>
      <c r="D18" s="13">
        <f t="shared" ref="D18" si="3">D19+D20</f>
        <v>213552.3</v>
      </c>
      <c r="E18" s="13">
        <f t="shared" ref="E18:G18" si="4">E19+E20</f>
        <v>51610.3</v>
      </c>
      <c r="F18" s="13">
        <f t="shared" si="4"/>
        <v>55088</v>
      </c>
      <c r="G18" s="13">
        <f t="shared" si="4"/>
        <v>58801.3</v>
      </c>
    </row>
    <row r="19" spans="1:7" ht="31.5" x14ac:dyDescent="0.25">
      <c r="A19" s="7" t="s">
        <v>25</v>
      </c>
      <c r="B19" s="3" t="s">
        <v>26</v>
      </c>
      <c r="C19" s="22">
        <v>446255.8</v>
      </c>
      <c r="D19" s="22">
        <v>167614.5</v>
      </c>
      <c r="E19" s="14"/>
      <c r="F19" s="14"/>
      <c r="G19" s="14"/>
    </row>
    <row r="20" spans="1:7" x14ac:dyDescent="0.25">
      <c r="A20" s="7" t="s">
        <v>27</v>
      </c>
      <c r="B20" s="3" t="s">
        <v>28</v>
      </c>
      <c r="C20" s="22">
        <v>113805.6</v>
      </c>
      <c r="D20" s="22">
        <v>45937.8</v>
      </c>
      <c r="E20" s="20">
        <v>51610.3</v>
      </c>
      <c r="F20" s="20">
        <v>55088</v>
      </c>
      <c r="G20" s="20">
        <v>58801.3</v>
      </c>
    </row>
    <row r="21" spans="1:7" ht="31.5" x14ac:dyDescent="0.25">
      <c r="A21" s="5" t="s">
        <v>29</v>
      </c>
      <c r="B21" s="6" t="s">
        <v>30</v>
      </c>
      <c r="C21" s="13">
        <f t="shared" ref="C21" si="5">C22+C23+C24</f>
        <v>1774627.7</v>
      </c>
      <c r="D21" s="22">
        <v>2058876.4</v>
      </c>
      <c r="E21" s="13">
        <f>E22+E23+E24</f>
        <v>2177065.0999999996</v>
      </c>
      <c r="F21" s="13">
        <f t="shared" ref="F21:G21" si="6">F22+F23+F24</f>
        <v>2331970.4</v>
      </c>
      <c r="G21" s="13">
        <f t="shared" si="6"/>
        <v>2508892.4</v>
      </c>
    </row>
    <row r="22" spans="1:7" x14ac:dyDescent="0.25">
      <c r="A22" s="7" t="s">
        <v>165</v>
      </c>
      <c r="B22" s="3" t="s">
        <v>31</v>
      </c>
      <c r="C22" s="22">
        <v>7520.4</v>
      </c>
      <c r="D22" s="22">
        <v>12039.4</v>
      </c>
      <c r="E22" s="22">
        <v>12039.4</v>
      </c>
      <c r="F22" s="22">
        <v>12039.4</v>
      </c>
      <c r="G22" s="22">
        <v>12039.4</v>
      </c>
    </row>
    <row r="23" spans="1:7" ht="66" customHeight="1" x14ac:dyDescent="0.25">
      <c r="A23" s="7" t="s">
        <v>166</v>
      </c>
      <c r="B23" s="3" t="s">
        <v>32</v>
      </c>
      <c r="C23" s="22">
        <v>1631454.8</v>
      </c>
      <c r="D23" s="22">
        <v>1724284.5</v>
      </c>
      <c r="E23" s="22">
        <v>2029373.2</v>
      </c>
      <c r="F23" s="22">
        <v>2184278.5</v>
      </c>
      <c r="G23" s="22">
        <v>2361200.5</v>
      </c>
    </row>
    <row r="24" spans="1:7" ht="47.25" x14ac:dyDescent="0.25">
      <c r="A24" s="7" t="s">
        <v>33</v>
      </c>
      <c r="B24" s="3" t="s">
        <v>34</v>
      </c>
      <c r="C24" s="22">
        <v>135652.5</v>
      </c>
      <c r="D24" s="22">
        <v>322552.5</v>
      </c>
      <c r="E24" s="22">
        <v>135652.5</v>
      </c>
      <c r="F24" s="22">
        <v>135652.5</v>
      </c>
      <c r="G24" s="22">
        <v>135652.5</v>
      </c>
    </row>
    <row r="25" spans="1:7" x14ac:dyDescent="0.25">
      <c r="A25" s="5" t="s">
        <v>35</v>
      </c>
      <c r="B25" s="6" t="s">
        <v>36</v>
      </c>
      <c r="C25" s="13">
        <f>C26+C27+C28+C29+C30+C31+C32+C33+C34</f>
        <v>169437728</v>
      </c>
      <c r="D25" s="13">
        <f t="shared" ref="D25" si="7">D26+D27+D28+D29+D30+D31+D32+D33+D34</f>
        <v>155256477.40000001</v>
      </c>
      <c r="E25" s="13">
        <f t="shared" ref="E25:G25" si="8">E26+E27+E28+E29+E30+E31+E32+E33+E34</f>
        <v>97158681.099999994</v>
      </c>
      <c r="F25" s="13">
        <f t="shared" si="8"/>
        <v>98774181.599999994</v>
      </c>
      <c r="G25" s="13">
        <f t="shared" si="8"/>
        <v>99112501.599999994</v>
      </c>
    </row>
    <row r="26" spans="1:7" x14ac:dyDescent="0.25">
      <c r="A26" s="7" t="s">
        <v>37</v>
      </c>
      <c r="B26" s="3" t="s">
        <v>38</v>
      </c>
      <c r="C26" s="22">
        <v>814719.5</v>
      </c>
      <c r="D26" s="22">
        <v>785955.5</v>
      </c>
      <c r="E26" s="22">
        <v>847753</v>
      </c>
      <c r="F26" s="22">
        <v>848956.9</v>
      </c>
      <c r="G26" s="22">
        <v>849360</v>
      </c>
    </row>
    <row r="27" spans="1:7" ht="31.5" x14ac:dyDescent="0.25">
      <c r="A27" s="7" t="s">
        <v>39</v>
      </c>
      <c r="B27" s="3" t="s">
        <v>40</v>
      </c>
      <c r="C27" s="22">
        <v>111116.7</v>
      </c>
      <c r="D27" s="22">
        <v>120306.9</v>
      </c>
      <c r="E27" s="22">
        <v>115528.6</v>
      </c>
      <c r="F27" s="22">
        <v>119882.9</v>
      </c>
      <c r="G27" s="22">
        <v>124451.8</v>
      </c>
    </row>
    <row r="28" spans="1:7" x14ac:dyDescent="0.25">
      <c r="A28" s="7" t="s">
        <v>41</v>
      </c>
      <c r="B28" s="3" t="s">
        <v>42</v>
      </c>
      <c r="C28" s="22">
        <v>16776505.4</v>
      </c>
      <c r="D28" s="22">
        <v>15213097.300000001</v>
      </c>
      <c r="E28" s="22">
        <v>12032844.5</v>
      </c>
      <c r="F28" s="22">
        <v>12093268</v>
      </c>
      <c r="G28" s="22">
        <v>12223804.5</v>
      </c>
    </row>
    <row r="29" spans="1:7" x14ac:dyDescent="0.25">
      <c r="A29" s="7" t="s">
        <v>43</v>
      </c>
      <c r="B29" s="3" t="s">
        <v>44</v>
      </c>
      <c r="C29" s="22">
        <v>650549.30000000005</v>
      </c>
      <c r="D29" s="22">
        <v>461208.2</v>
      </c>
      <c r="E29" s="22">
        <v>305094.59999999998</v>
      </c>
      <c r="F29" s="22">
        <v>7751.8</v>
      </c>
      <c r="G29" s="22"/>
    </row>
    <row r="30" spans="1:7" x14ac:dyDescent="0.25">
      <c r="A30" s="7" t="s">
        <v>45</v>
      </c>
      <c r="B30" s="3" t="s">
        <v>46</v>
      </c>
      <c r="C30" s="22">
        <v>1283009.7</v>
      </c>
      <c r="D30" s="22">
        <v>1328470.3999999999</v>
      </c>
      <c r="E30" s="22">
        <v>657159.19999999995</v>
      </c>
      <c r="F30" s="22">
        <v>609494.80000000005</v>
      </c>
      <c r="G30" s="22">
        <v>633771.9</v>
      </c>
    </row>
    <row r="31" spans="1:7" x14ac:dyDescent="0.25">
      <c r="A31" s="7" t="s">
        <v>47</v>
      </c>
      <c r="B31" s="3" t="s">
        <v>48</v>
      </c>
      <c r="C31" s="22">
        <v>10471234.1</v>
      </c>
      <c r="D31" s="22">
        <v>10930453.6</v>
      </c>
      <c r="E31" s="22">
        <v>2604869.5</v>
      </c>
      <c r="F31" s="22">
        <v>2609487.2999999998</v>
      </c>
      <c r="G31" s="22">
        <v>2614273.7999999998</v>
      </c>
    </row>
    <row r="32" spans="1:7" x14ac:dyDescent="0.25">
      <c r="A32" s="7" t="s">
        <v>49</v>
      </c>
      <c r="B32" s="3" t="s">
        <v>50</v>
      </c>
      <c r="C32" s="22">
        <v>95852357.599999994</v>
      </c>
      <c r="D32" s="22">
        <v>84486507</v>
      </c>
      <c r="E32" s="22">
        <v>31898080.699999999</v>
      </c>
      <c r="F32" s="22">
        <v>32199643.699999999</v>
      </c>
      <c r="G32" s="22">
        <v>33070156.899999999</v>
      </c>
    </row>
    <row r="33" spans="1:7" x14ac:dyDescent="0.25">
      <c r="A33" s="7" t="s">
        <v>51</v>
      </c>
      <c r="B33" s="3" t="s">
        <v>52</v>
      </c>
      <c r="C33" s="22">
        <v>2279605.2999999998</v>
      </c>
      <c r="D33" s="22">
        <v>3290568.8</v>
      </c>
      <c r="E33" s="22">
        <v>2081789.8</v>
      </c>
      <c r="F33" s="22">
        <v>2053512.4</v>
      </c>
      <c r="G33" s="22">
        <v>2058171</v>
      </c>
    </row>
    <row r="34" spans="1:7" ht="31.5" x14ac:dyDescent="0.25">
      <c r="A34" s="7" t="s">
        <v>53</v>
      </c>
      <c r="B34" s="3" t="s">
        <v>54</v>
      </c>
      <c r="C34" s="22">
        <v>41198630.399999999</v>
      </c>
      <c r="D34" s="22">
        <v>38639909.699999996</v>
      </c>
      <c r="E34" s="22">
        <v>46615561.200000003</v>
      </c>
      <c r="F34" s="22">
        <v>48232183.799999997</v>
      </c>
      <c r="G34" s="22">
        <v>47538511.700000003</v>
      </c>
    </row>
    <row r="35" spans="1:7" x14ac:dyDescent="0.25">
      <c r="A35" s="5" t="s">
        <v>55</v>
      </c>
      <c r="B35" s="6" t="s">
        <v>56</v>
      </c>
      <c r="C35" s="13">
        <f>C36+C37+C38+C39</f>
        <v>38513144.699999996</v>
      </c>
      <c r="D35" s="13">
        <f t="shared" ref="D35" si="9">D36+D37+D38+D39</f>
        <v>24890013.699999999</v>
      </c>
      <c r="E35" s="13">
        <f t="shared" ref="E35:G35" si="10">E36+E37+E38+E39</f>
        <v>20205972.099999998</v>
      </c>
      <c r="F35" s="13">
        <f t="shared" si="10"/>
        <v>20621383.499999996</v>
      </c>
      <c r="G35" s="13">
        <f t="shared" si="10"/>
        <v>15058960.199999999</v>
      </c>
    </row>
    <row r="36" spans="1:7" x14ac:dyDescent="0.25">
      <c r="A36" s="7" t="s">
        <v>57</v>
      </c>
      <c r="B36" s="3" t="s">
        <v>58</v>
      </c>
      <c r="C36" s="22">
        <v>929957.9</v>
      </c>
      <c r="D36" s="22">
        <v>1874510.1</v>
      </c>
      <c r="E36" s="22">
        <v>1364275.7</v>
      </c>
      <c r="F36" s="22">
        <v>1364275.7</v>
      </c>
      <c r="G36" s="22">
        <v>1364275.7</v>
      </c>
    </row>
    <row r="37" spans="1:7" x14ac:dyDescent="0.25">
      <c r="A37" s="7" t="s">
        <v>59</v>
      </c>
      <c r="B37" s="3" t="s">
        <v>60</v>
      </c>
      <c r="C37" s="22">
        <v>14637475.1</v>
      </c>
      <c r="D37" s="22">
        <v>16629923.6</v>
      </c>
      <c r="E37" s="22">
        <v>16390757.6</v>
      </c>
      <c r="F37" s="22">
        <v>16800170.699999999</v>
      </c>
      <c r="G37" s="22">
        <v>11229355.699999999</v>
      </c>
    </row>
    <row r="38" spans="1:7" x14ac:dyDescent="0.25">
      <c r="A38" s="7" t="s">
        <v>61</v>
      </c>
      <c r="B38" s="3" t="s">
        <v>62</v>
      </c>
      <c r="C38" s="22">
        <v>19502640.399999999</v>
      </c>
      <c r="D38" s="22">
        <v>5653525.2000000002</v>
      </c>
      <c r="E38" s="22">
        <v>2283719.9</v>
      </c>
      <c r="F38" s="22">
        <v>2281719.9</v>
      </c>
      <c r="G38" s="22">
        <v>2281719.9</v>
      </c>
    </row>
    <row r="39" spans="1:7" ht="31.5" x14ac:dyDescent="0.25">
      <c r="A39" s="7" t="s">
        <v>63</v>
      </c>
      <c r="B39" s="3" t="s">
        <v>64</v>
      </c>
      <c r="C39" s="22">
        <v>3443071.3</v>
      </c>
      <c r="D39" s="22">
        <v>732054.8</v>
      </c>
      <c r="E39" s="22">
        <v>167218.9</v>
      </c>
      <c r="F39" s="22">
        <v>175217.2</v>
      </c>
      <c r="G39" s="22">
        <v>183608.9</v>
      </c>
    </row>
    <row r="40" spans="1:7" x14ac:dyDescent="0.25">
      <c r="A40" s="5" t="s">
        <v>65</v>
      </c>
      <c r="B40" s="6" t="s">
        <v>66</v>
      </c>
      <c r="C40" s="13">
        <f>SUM(C41:C43)</f>
        <v>3782230.7</v>
      </c>
      <c r="D40" s="13">
        <f t="shared" ref="D40:G40" si="11">SUM(D41:D43)</f>
        <v>5473603.9000000004</v>
      </c>
      <c r="E40" s="13">
        <f t="shared" si="11"/>
        <v>442866.4</v>
      </c>
      <c r="F40" s="13">
        <f t="shared" si="11"/>
        <v>451086.6</v>
      </c>
      <c r="G40" s="13">
        <f t="shared" si="11"/>
        <v>468313.8</v>
      </c>
    </row>
    <row r="41" spans="1:7" ht="31.5" x14ac:dyDescent="0.25">
      <c r="A41" s="7" t="s">
        <v>160</v>
      </c>
      <c r="B41" s="9" t="s">
        <v>159</v>
      </c>
      <c r="C41" s="22">
        <v>809389.9</v>
      </c>
      <c r="D41" s="22">
        <v>2185755.2999999998</v>
      </c>
      <c r="E41" s="22"/>
      <c r="F41" s="22"/>
      <c r="G41" s="22"/>
    </row>
    <row r="42" spans="1:7" ht="31.5" x14ac:dyDescent="0.25">
      <c r="A42" s="7" t="s">
        <v>67</v>
      </c>
      <c r="B42" s="3" t="s">
        <v>68</v>
      </c>
      <c r="C42" s="22">
        <v>195587.6</v>
      </c>
      <c r="D42" s="22">
        <v>212271.6</v>
      </c>
      <c r="E42" s="22">
        <v>227192.2</v>
      </c>
      <c r="F42" s="22">
        <v>226128.5</v>
      </c>
      <c r="G42" s="22">
        <v>233695.9</v>
      </c>
    </row>
    <row r="43" spans="1:7" ht="31.5" x14ac:dyDescent="0.25">
      <c r="A43" s="7" t="s">
        <v>153</v>
      </c>
      <c r="B43" s="3" t="s">
        <v>69</v>
      </c>
      <c r="C43" s="22">
        <v>2777253.2</v>
      </c>
      <c r="D43" s="22">
        <v>3075577</v>
      </c>
      <c r="E43" s="22">
        <v>215674.2</v>
      </c>
      <c r="F43" s="22">
        <v>224958.1</v>
      </c>
      <c r="G43" s="22">
        <v>234617.9</v>
      </c>
    </row>
    <row r="44" spans="1:7" x14ac:dyDescent="0.25">
      <c r="A44" s="5" t="s">
        <v>70</v>
      </c>
      <c r="B44" s="6" t="s">
        <v>71</v>
      </c>
      <c r="C44" s="13">
        <f>C45+C46+C48+C49+C50+C51+C52+C47</f>
        <v>100604963.99999999</v>
      </c>
      <c r="D44" s="13">
        <f t="shared" ref="D44" si="12">D45+D46+D48+D49+D50+D51+D52+D47</f>
        <v>91037294.5</v>
      </c>
      <c r="E44" s="13">
        <f t="shared" ref="E44:G44" si="13">E45+E46+E48+E49+E50+E51+E52+E47</f>
        <v>104431557.8</v>
      </c>
      <c r="F44" s="13">
        <f t="shared" si="13"/>
        <v>106336942.40000001</v>
      </c>
      <c r="G44" s="13">
        <f t="shared" si="13"/>
        <v>110482663.7</v>
      </c>
    </row>
    <row r="45" spans="1:7" x14ac:dyDescent="0.25">
      <c r="A45" s="7" t="s">
        <v>72</v>
      </c>
      <c r="B45" s="3" t="s">
        <v>73</v>
      </c>
      <c r="C45" s="22">
        <v>5902573.4000000004</v>
      </c>
      <c r="D45" s="22">
        <v>2934729.6</v>
      </c>
      <c r="E45" s="22">
        <v>9500000</v>
      </c>
      <c r="F45" s="22">
        <v>4500000</v>
      </c>
      <c r="G45" s="22">
        <v>1000000</v>
      </c>
    </row>
    <row r="46" spans="1:7" x14ac:dyDescent="0.25">
      <c r="A46" s="7" t="s">
        <v>74</v>
      </c>
      <c r="B46" s="3" t="s">
        <v>75</v>
      </c>
      <c r="C46" s="22">
        <v>33999120.299999997</v>
      </c>
      <c r="D46" s="22">
        <v>21551331.600000001</v>
      </c>
      <c r="E46" s="22">
        <v>19729532.5</v>
      </c>
      <c r="F46" s="22">
        <v>17743158.100000001</v>
      </c>
      <c r="G46" s="22">
        <v>12645850.800000001</v>
      </c>
    </row>
    <row r="47" spans="1:7" x14ac:dyDescent="0.25">
      <c r="A47" s="10" t="s">
        <v>151</v>
      </c>
      <c r="B47" s="3" t="s">
        <v>150</v>
      </c>
      <c r="C47" s="22">
        <v>503021.8</v>
      </c>
      <c r="D47" s="22">
        <v>700007.3</v>
      </c>
      <c r="E47" s="22">
        <v>1545610.5</v>
      </c>
      <c r="F47" s="22">
        <v>1047983.4</v>
      </c>
      <c r="G47" s="22">
        <v>1050519.3</v>
      </c>
    </row>
    <row r="48" spans="1:7" x14ac:dyDescent="0.25">
      <c r="A48" s="8" t="s">
        <v>76</v>
      </c>
      <c r="B48" s="3" t="s">
        <v>77</v>
      </c>
      <c r="C48" s="22">
        <v>9886079.4000000004</v>
      </c>
      <c r="D48" s="22">
        <v>9991462</v>
      </c>
      <c r="E48" s="22">
        <v>14480903</v>
      </c>
      <c r="F48" s="22">
        <v>12136182.800000001</v>
      </c>
      <c r="G48" s="22">
        <v>13334339.9</v>
      </c>
    </row>
    <row r="49" spans="1:7" ht="47.25" x14ac:dyDescent="0.25">
      <c r="A49" s="7" t="s">
        <v>78</v>
      </c>
      <c r="B49" s="3" t="s">
        <v>79</v>
      </c>
      <c r="C49" s="22">
        <v>507020.3</v>
      </c>
      <c r="D49" s="22">
        <v>581741.69999999995</v>
      </c>
      <c r="E49" s="22">
        <v>451840</v>
      </c>
      <c r="F49" s="22">
        <v>427970</v>
      </c>
      <c r="G49" s="22">
        <v>415612.4</v>
      </c>
    </row>
    <row r="50" spans="1:7" x14ac:dyDescent="0.25">
      <c r="A50" s="11" t="s">
        <v>154</v>
      </c>
      <c r="B50" s="3" t="s">
        <v>80</v>
      </c>
      <c r="C50" s="22">
        <v>1215669.2</v>
      </c>
      <c r="D50" s="22">
        <v>220959.5</v>
      </c>
      <c r="E50" s="22">
        <v>204254.3</v>
      </c>
      <c r="F50" s="22">
        <v>213715.9</v>
      </c>
      <c r="G50" s="22">
        <v>223369.7</v>
      </c>
    </row>
    <row r="51" spans="1:7" x14ac:dyDescent="0.25">
      <c r="A51" s="7" t="s">
        <v>155</v>
      </c>
      <c r="B51" s="3" t="s">
        <v>81</v>
      </c>
      <c r="C51" s="22">
        <v>5957447.9000000004</v>
      </c>
      <c r="D51" s="22">
        <v>1888400</v>
      </c>
      <c r="E51" s="22">
        <v>5562544.2000000002</v>
      </c>
      <c r="F51" s="22">
        <v>6609264.4000000004</v>
      </c>
      <c r="G51" s="22">
        <v>4711353.2</v>
      </c>
    </row>
    <row r="52" spans="1:7" x14ac:dyDescent="0.25">
      <c r="A52" s="7" t="s">
        <v>82</v>
      </c>
      <c r="B52" s="3" t="s">
        <v>83</v>
      </c>
      <c r="C52" s="22">
        <v>42634031.700000003</v>
      </c>
      <c r="D52" s="22">
        <v>53168662.799999997</v>
      </c>
      <c r="E52" s="22">
        <v>52956873.299999997</v>
      </c>
      <c r="F52" s="22">
        <v>63658667.799999997</v>
      </c>
      <c r="G52" s="22">
        <v>77101618.400000006</v>
      </c>
    </row>
    <row r="53" spans="1:7" x14ac:dyDescent="0.25">
      <c r="A53" s="5" t="s">
        <v>84</v>
      </c>
      <c r="B53" s="6" t="s">
        <v>85</v>
      </c>
      <c r="C53" s="13">
        <f>C54+C56+C55+C57</f>
        <v>24646890.5</v>
      </c>
      <c r="D53" s="13">
        <f t="shared" ref="D53:G53" si="14">D54+D56+D55+D57</f>
        <v>23303438.600000001</v>
      </c>
      <c r="E53" s="13">
        <f t="shared" si="14"/>
        <v>12565886.5</v>
      </c>
      <c r="F53" s="13">
        <f t="shared" si="14"/>
        <v>13641493.800000001</v>
      </c>
      <c r="G53" s="13">
        <f t="shared" si="14"/>
        <v>14123539.300000001</v>
      </c>
    </row>
    <row r="54" spans="1:7" x14ac:dyDescent="0.25">
      <c r="A54" s="7" t="s">
        <v>86</v>
      </c>
      <c r="B54" s="3" t="s">
        <v>87</v>
      </c>
      <c r="C54" s="22">
        <v>24353304.899999999</v>
      </c>
      <c r="D54" s="22">
        <v>22968747.600000001</v>
      </c>
      <c r="E54" s="22">
        <v>12298375</v>
      </c>
      <c r="F54" s="22">
        <v>13344974.4</v>
      </c>
      <c r="G54" s="22">
        <v>13793991.5</v>
      </c>
    </row>
    <row r="55" spans="1:7" x14ac:dyDescent="0.25">
      <c r="A55" s="7" t="s">
        <v>88</v>
      </c>
      <c r="B55" s="3" t="s">
        <v>89</v>
      </c>
      <c r="C55" s="22">
        <v>65110.5</v>
      </c>
      <c r="D55" s="22">
        <v>97717</v>
      </c>
      <c r="E55" s="22">
        <v>106701.9</v>
      </c>
      <c r="F55" s="22">
        <v>123327.9</v>
      </c>
      <c r="G55" s="22">
        <v>140204.9</v>
      </c>
    </row>
    <row r="56" spans="1:7" ht="31.5" hidden="1" x14ac:dyDescent="0.25">
      <c r="A56" s="7" t="s">
        <v>158</v>
      </c>
      <c r="B56" s="9" t="s">
        <v>157</v>
      </c>
      <c r="C56" s="22"/>
      <c r="D56" s="22">
        <v>0</v>
      </c>
      <c r="E56" s="22"/>
      <c r="F56" s="22"/>
      <c r="G56" s="22"/>
    </row>
    <row r="57" spans="1:7" ht="31.5" x14ac:dyDescent="0.25">
      <c r="A57" s="7" t="s">
        <v>90</v>
      </c>
      <c r="B57" s="3" t="s">
        <v>91</v>
      </c>
      <c r="C57" s="22">
        <v>228475.1</v>
      </c>
      <c r="D57" s="22">
        <v>236974</v>
      </c>
      <c r="E57" s="22">
        <v>160809.60000000001</v>
      </c>
      <c r="F57" s="22">
        <v>173191.5</v>
      </c>
      <c r="G57" s="22">
        <v>189342.9</v>
      </c>
    </row>
    <row r="58" spans="1:7" x14ac:dyDescent="0.25">
      <c r="A58" s="5" t="s">
        <v>92</v>
      </c>
      <c r="B58" s="6" t="s">
        <v>93</v>
      </c>
      <c r="C58" s="13">
        <f>C59+C60+C61+C63+C64+C65+C66+C62</f>
        <v>50833458.899999999</v>
      </c>
      <c r="D58" s="13">
        <f>D59+D60+D61+D63+D64+D65+D66+D62</f>
        <v>47450506.299999997</v>
      </c>
      <c r="E58" s="13">
        <f t="shared" ref="E58:G58" si="15">E59+E60+E61+E63+E64+E65+E66+E62</f>
        <v>47621066.099999994</v>
      </c>
      <c r="F58" s="13">
        <f t="shared" si="15"/>
        <v>49884004.300000004</v>
      </c>
      <c r="G58" s="13">
        <f t="shared" si="15"/>
        <v>51786558.200000003</v>
      </c>
    </row>
    <row r="59" spans="1:7" x14ac:dyDescent="0.25">
      <c r="A59" s="7" t="s">
        <v>94</v>
      </c>
      <c r="B59" s="3" t="s">
        <v>95</v>
      </c>
      <c r="C59" s="22">
        <v>21625691.800000001</v>
      </c>
      <c r="D59" s="22">
        <v>16530808</v>
      </c>
      <c r="E59" s="22">
        <v>20500075.399999999</v>
      </c>
      <c r="F59" s="22">
        <v>20771884.699999999</v>
      </c>
      <c r="G59" s="22">
        <v>20325155.300000001</v>
      </c>
    </row>
    <row r="60" spans="1:7" x14ac:dyDescent="0.25">
      <c r="A60" s="7" t="s">
        <v>96</v>
      </c>
      <c r="B60" s="3" t="s">
        <v>97</v>
      </c>
      <c r="C60" s="22">
        <v>3037773.5</v>
      </c>
      <c r="D60" s="22">
        <v>3829334.2</v>
      </c>
      <c r="E60" s="22">
        <v>1240555.6000000001</v>
      </c>
      <c r="F60" s="22">
        <v>1520780.8</v>
      </c>
      <c r="G60" s="22">
        <v>1860143.1</v>
      </c>
    </row>
    <row r="61" spans="1:7" x14ac:dyDescent="0.25">
      <c r="A61" s="7" t="s">
        <v>98</v>
      </c>
      <c r="B61" s="3" t="s">
        <v>99</v>
      </c>
      <c r="C61" s="22">
        <v>486431.8</v>
      </c>
      <c r="D61" s="22">
        <v>508416.2</v>
      </c>
      <c r="E61" s="22">
        <v>470869.2</v>
      </c>
      <c r="F61" s="22">
        <v>557200.80000000005</v>
      </c>
      <c r="G61" s="22">
        <v>661459.5</v>
      </c>
    </row>
    <row r="62" spans="1:7" x14ac:dyDescent="0.25">
      <c r="A62" s="7" t="s">
        <v>146</v>
      </c>
      <c r="B62" s="9" t="s">
        <v>145</v>
      </c>
      <c r="C62" s="22">
        <v>20680.900000000001</v>
      </c>
      <c r="D62" s="22">
        <v>38906.400000000001</v>
      </c>
      <c r="E62" s="22">
        <v>42868.3</v>
      </c>
      <c r="F62" s="22">
        <v>52800.6</v>
      </c>
      <c r="G62" s="22">
        <v>65060</v>
      </c>
    </row>
    <row r="63" spans="1:7" ht="47.25" x14ac:dyDescent="0.25">
      <c r="A63" s="7" t="s">
        <v>100</v>
      </c>
      <c r="B63" s="3" t="s">
        <v>101</v>
      </c>
      <c r="C63" s="22">
        <v>706971</v>
      </c>
      <c r="D63" s="22">
        <v>696026.4</v>
      </c>
      <c r="E63" s="22">
        <v>796911.6</v>
      </c>
      <c r="F63" s="22">
        <v>864902</v>
      </c>
      <c r="G63" s="22">
        <v>940977.8</v>
      </c>
    </row>
    <row r="64" spans="1:7" ht="31.5" x14ac:dyDescent="0.25">
      <c r="A64" s="7" t="s">
        <v>102</v>
      </c>
      <c r="B64" s="3" t="s">
        <v>103</v>
      </c>
      <c r="C64" s="22">
        <v>417983.9</v>
      </c>
      <c r="D64" s="22">
        <v>156076.70000000001</v>
      </c>
      <c r="E64" s="22">
        <v>228819.7</v>
      </c>
      <c r="F64" s="22">
        <v>168838.9</v>
      </c>
      <c r="G64" s="22">
        <v>175598.4</v>
      </c>
    </row>
    <row r="65" spans="1:7" ht="31.5" x14ac:dyDescent="0.25">
      <c r="A65" s="7" t="s">
        <v>104</v>
      </c>
      <c r="B65" s="3" t="s">
        <v>105</v>
      </c>
      <c r="C65" s="22">
        <v>39594.699999999997</v>
      </c>
      <c r="D65" s="22">
        <v>39809.800000000003</v>
      </c>
      <c r="E65" s="22">
        <v>41035.599999999999</v>
      </c>
      <c r="F65" s="22">
        <v>44616.800000000003</v>
      </c>
      <c r="G65" s="22">
        <v>48517.8</v>
      </c>
    </row>
    <row r="66" spans="1:7" ht="31.5" x14ac:dyDescent="0.25">
      <c r="A66" s="7" t="s">
        <v>106</v>
      </c>
      <c r="B66" s="3" t="s">
        <v>107</v>
      </c>
      <c r="C66" s="22">
        <v>24498331.300000001</v>
      </c>
      <c r="D66" s="22">
        <v>25651128.600000001</v>
      </c>
      <c r="E66" s="22">
        <v>24299930.699999999</v>
      </c>
      <c r="F66" s="22">
        <v>25902979.699999999</v>
      </c>
      <c r="G66" s="22">
        <v>27709646.300000001</v>
      </c>
    </row>
    <row r="67" spans="1:7" x14ac:dyDescent="0.25">
      <c r="A67" s="5" t="s">
        <v>108</v>
      </c>
      <c r="B67" s="6" t="s">
        <v>109</v>
      </c>
      <c r="C67" s="13">
        <f>C68+C69+C70+C71+C72</f>
        <v>58686768.600000001</v>
      </c>
      <c r="D67" s="13">
        <f t="shared" ref="D67" si="16">D68+D69+D70+D71+D72</f>
        <v>64632244.399999999</v>
      </c>
      <c r="E67" s="13">
        <f t="shared" ref="E67:G67" si="17">E68+E69+E70+E71+E72</f>
        <v>62054100.700000003</v>
      </c>
      <c r="F67" s="13">
        <f t="shared" si="17"/>
        <v>64686280.899999999</v>
      </c>
      <c r="G67" s="13">
        <f t="shared" si="17"/>
        <v>68016128.099999994</v>
      </c>
    </row>
    <row r="68" spans="1:7" x14ac:dyDescent="0.25">
      <c r="A68" s="7" t="s">
        <v>110</v>
      </c>
      <c r="B68" s="3" t="s">
        <v>111</v>
      </c>
      <c r="C68" s="22">
        <v>1058217.8</v>
      </c>
      <c r="D68" s="22">
        <v>1160017.3999999999</v>
      </c>
      <c r="E68" s="22">
        <v>1560551.5</v>
      </c>
      <c r="F68" s="22">
        <v>1644491.4</v>
      </c>
      <c r="G68" s="22">
        <v>1724552.9</v>
      </c>
    </row>
    <row r="69" spans="1:7" x14ac:dyDescent="0.25">
      <c r="A69" s="7" t="s">
        <v>156</v>
      </c>
      <c r="B69" s="3" t="s">
        <v>112</v>
      </c>
      <c r="C69" s="22">
        <v>6192808</v>
      </c>
      <c r="D69" s="22">
        <v>8071935</v>
      </c>
      <c r="E69" s="22">
        <v>8815112.0999999996</v>
      </c>
      <c r="F69" s="22">
        <v>9551954.1999999993</v>
      </c>
      <c r="G69" s="22">
        <v>10770699.800000001</v>
      </c>
    </row>
    <row r="70" spans="1:7" x14ac:dyDescent="0.25">
      <c r="A70" s="7" t="s">
        <v>113</v>
      </c>
      <c r="B70" s="3" t="s">
        <v>114</v>
      </c>
      <c r="C70" s="22">
        <v>32207894.800000001</v>
      </c>
      <c r="D70" s="22">
        <v>36234074.100000001</v>
      </c>
      <c r="E70" s="22">
        <v>31683598.399999999</v>
      </c>
      <c r="F70" s="22">
        <v>32786194.899999999</v>
      </c>
      <c r="G70" s="22">
        <v>34028485.799999997</v>
      </c>
    </row>
    <row r="71" spans="1:7" x14ac:dyDescent="0.25">
      <c r="A71" s="7" t="s">
        <v>115</v>
      </c>
      <c r="B71" s="3" t="s">
        <v>116</v>
      </c>
      <c r="C71" s="22">
        <v>18708000.399999999</v>
      </c>
      <c r="D71" s="22">
        <v>18596798.800000001</v>
      </c>
      <c r="E71" s="22">
        <v>19466921.699999999</v>
      </c>
      <c r="F71" s="22">
        <v>20192990.300000001</v>
      </c>
      <c r="G71" s="22">
        <v>20961514.800000001</v>
      </c>
    </row>
    <row r="72" spans="1:7" ht="31.5" x14ac:dyDescent="0.25">
      <c r="A72" s="7" t="s">
        <v>117</v>
      </c>
      <c r="B72" s="3" t="s">
        <v>118</v>
      </c>
      <c r="C72" s="22">
        <v>519847.6</v>
      </c>
      <c r="D72" s="22">
        <v>569419.1</v>
      </c>
      <c r="E72" s="22">
        <v>527917</v>
      </c>
      <c r="F72" s="22">
        <v>510650.1</v>
      </c>
      <c r="G72" s="22">
        <v>530874.80000000005</v>
      </c>
    </row>
    <row r="73" spans="1:7" x14ac:dyDescent="0.25">
      <c r="A73" s="5" t="s">
        <v>119</v>
      </c>
      <c r="B73" s="6" t="s">
        <v>120</v>
      </c>
      <c r="C73" s="13">
        <f>C74+C75+C76+C77</f>
        <v>12190904.799999999</v>
      </c>
      <c r="D73" s="13">
        <f t="shared" ref="D73" si="18">D74+D75+D76+D77</f>
        <v>5844219.9000000004</v>
      </c>
      <c r="E73" s="13">
        <f t="shared" ref="E73:G73" si="19">E74+E75+E76+E77</f>
        <v>5941798.3000000007</v>
      </c>
      <c r="F73" s="13">
        <f t="shared" si="19"/>
        <v>6323770.3000000007</v>
      </c>
      <c r="G73" s="13">
        <f t="shared" si="19"/>
        <v>6773964.6999999993</v>
      </c>
    </row>
    <row r="74" spans="1:7" x14ac:dyDescent="0.25">
      <c r="A74" s="7" t="s">
        <v>121</v>
      </c>
      <c r="B74" s="3" t="s">
        <v>122</v>
      </c>
      <c r="C74" s="22">
        <v>10383928.800000001</v>
      </c>
      <c r="D74" s="22">
        <v>3980306.5</v>
      </c>
      <c r="E74" s="22">
        <v>4329038.9000000004</v>
      </c>
      <c r="F74" s="22">
        <v>4631262.2</v>
      </c>
      <c r="G74" s="22">
        <v>4999648.5</v>
      </c>
    </row>
    <row r="75" spans="1:7" x14ac:dyDescent="0.25">
      <c r="A75" s="7" t="s">
        <v>123</v>
      </c>
      <c r="B75" s="3" t="s">
        <v>124</v>
      </c>
      <c r="C75" s="22">
        <v>584445.6</v>
      </c>
      <c r="D75" s="22">
        <v>186472.8</v>
      </c>
      <c r="E75" s="22">
        <v>154024.5</v>
      </c>
      <c r="F75" s="22">
        <v>154436.29999999999</v>
      </c>
      <c r="G75" s="22">
        <v>150870.70000000001</v>
      </c>
    </row>
    <row r="76" spans="1:7" x14ac:dyDescent="0.25">
      <c r="A76" s="7" t="s">
        <v>125</v>
      </c>
      <c r="B76" s="3" t="s">
        <v>126</v>
      </c>
      <c r="C76" s="22">
        <v>1118293.2</v>
      </c>
      <c r="D76" s="22">
        <v>1582394.7</v>
      </c>
      <c r="E76" s="22">
        <v>1373732.4</v>
      </c>
      <c r="F76" s="22">
        <v>1449118.9</v>
      </c>
      <c r="G76" s="22">
        <v>1530376.4</v>
      </c>
    </row>
    <row r="77" spans="1:7" ht="31.5" x14ac:dyDescent="0.25">
      <c r="A77" s="7" t="s">
        <v>127</v>
      </c>
      <c r="B77" s="3" t="s">
        <v>128</v>
      </c>
      <c r="C77" s="22">
        <v>104237.2</v>
      </c>
      <c r="D77" s="22">
        <v>95045.9</v>
      </c>
      <c r="E77" s="22">
        <v>85002.5</v>
      </c>
      <c r="F77" s="22">
        <v>88952.9</v>
      </c>
      <c r="G77" s="22">
        <v>93069.1</v>
      </c>
    </row>
    <row r="78" spans="1:7" x14ac:dyDescent="0.25">
      <c r="A78" s="5" t="s">
        <v>129</v>
      </c>
      <c r="B78" s="6" t="s">
        <v>130</v>
      </c>
      <c r="C78" s="13">
        <f>C79+C80+C81</f>
        <v>1761191.7000000002</v>
      </c>
      <c r="D78" s="13">
        <f t="shared" ref="D78" si="20">D79+D80+D81</f>
        <v>1822492.1</v>
      </c>
      <c r="E78" s="13">
        <f t="shared" ref="E78:G78" si="21">E79+E80+E81</f>
        <v>1719705.3</v>
      </c>
      <c r="F78" s="13">
        <f t="shared" si="21"/>
        <v>1733815.8</v>
      </c>
      <c r="G78" s="13">
        <f t="shared" si="21"/>
        <v>1739087.7</v>
      </c>
    </row>
    <row r="79" spans="1:7" x14ac:dyDescent="0.25">
      <c r="A79" s="7" t="s">
        <v>131</v>
      </c>
      <c r="B79" s="3" t="s">
        <v>132</v>
      </c>
      <c r="C79" s="22">
        <v>1012764.9</v>
      </c>
      <c r="D79" s="22">
        <v>1032165</v>
      </c>
      <c r="E79" s="22">
        <v>1075875</v>
      </c>
      <c r="F79" s="22">
        <v>1075875</v>
      </c>
      <c r="G79" s="22">
        <v>1075875</v>
      </c>
    </row>
    <row r="80" spans="1:7" x14ac:dyDescent="0.25">
      <c r="A80" s="7" t="s">
        <v>133</v>
      </c>
      <c r="B80" s="3" t="s">
        <v>134</v>
      </c>
      <c r="C80" s="22">
        <v>712844.2</v>
      </c>
      <c r="D80" s="22">
        <v>760931.3</v>
      </c>
      <c r="E80" s="22">
        <v>616237.1</v>
      </c>
      <c r="F80" s="22">
        <v>629286.80000000005</v>
      </c>
      <c r="G80" s="22">
        <v>633444.9</v>
      </c>
    </row>
    <row r="81" spans="1:7" ht="31.5" x14ac:dyDescent="0.25">
      <c r="A81" s="7" t="s">
        <v>135</v>
      </c>
      <c r="B81" s="3" t="s">
        <v>136</v>
      </c>
      <c r="C81" s="22">
        <v>35582.6</v>
      </c>
      <c r="D81" s="22">
        <v>29395.8</v>
      </c>
      <c r="E81" s="22">
        <v>27593.200000000001</v>
      </c>
      <c r="F81" s="22">
        <v>28654</v>
      </c>
      <c r="G81" s="22">
        <v>29767.8</v>
      </c>
    </row>
    <row r="82" spans="1:7" ht="31.5" x14ac:dyDescent="0.25">
      <c r="A82" s="5" t="s">
        <v>161</v>
      </c>
      <c r="B82" s="6" t="s">
        <v>137</v>
      </c>
      <c r="C82" s="13">
        <f>C83</f>
        <v>535680.69999999995</v>
      </c>
      <c r="D82" s="13">
        <f t="shared" ref="D82:G82" si="22">D83</f>
        <v>857243.9</v>
      </c>
      <c r="E82" s="13">
        <f t="shared" si="22"/>
        <v>814913.2</v>
      </c>
      <c r="F82" s="13">
        <f t="shared" si="22"/>
        <v>763733.9</v>
      </c>
      <c r="G82" s="13">
        <f t="shared" si="22"/>
        <v>705774.6</v>
      </c>
    </row>
    <row r="83" spans="1:7" ht="31.5" x14ac:dyDescent="0.25">
      <c r="A83" s="7" t="s">
        <v>162</v>
      </c>
      <c r="B83" s="3" t="s">
        <v>138</v>
      </c>
      <c r="C83" s="22">
        <v>535680.69999999995</v>
      </c>
      <c r="D83" s="22">
        <v>857243.9</v>
      </c>
      <c r="E83" s="22">
        <v>814913.2</v>
      </c>
      <c r="F83" s="22">
        <v>763733.9</v>
      </c>
      <c r="G83" s="22">
        <v>705774.6</v>
      </c>
    </row>
    <row r="84" spans="1:7" ht="47.25" x14ac:dyDescent="0.25">
      <c r="A84" s="4" t="s">
        <v>139</v>
      </c>
      <c r="B84" s="6" t="s">
        <v>140</v>
      </c>
      <c r="C84" s="13">
        <f>C85+C87+C86</f>
        <v>25566537.700000003</v>
      </c>
      <c r="D84" s="13">
        <f t="shared" ref="D84:G84" si="23">D85+D87+D86</f>
        <v>29697304.099999998</v>
      </c>
      <c r="E84" s="13">
        <f t="shared" si="23"/>
        <v>26648954.400000002</v>
      </c>
      <c r="F84" s="13">
        <f t="shared" si="23"/>
        <v>26528054.599999998</v>
      </c>
      <c r="G84" s="13">
        <f t="shared" si="23"/>
        <v>28185301.799999997</v>
      </c>
    </row>
    <row r="85" spans="1:7" ht="48" customHeight="1" x14ac:dyDescent="0.25">
      <c r="A85" s="8" t="s">
        <v>141</v>
      </c>
      <c r="B85" s="3" t="s">
        <v>142</v>
      </c>
      <c r="C85" s="22">
        <v>761667.6</v>
      </c>
      <c r="D85" s="22">
        <v>1285292.3999999999</v>
      </c>
      <c r="E85" s="22">
        <v>2149937.6</v>
      </c>
      <c r="F85" s="22">
        <v>1788323.2</v>
      </c>
      <c r="G85" s="22">
        <v>1544830.9</v>
      </c>
    </row>
    <row r="86" spans="1:7" ht="19.5" customHeight="1" x14ac:dyDescent="0.25">
      <c r="A86" s="8" t="s">
        <v>163</v>
      </c>
      <c r="B86" s="3">
        <v>1402</v>
      </c>
      <c r="C86" s="22">
        <v>69700</v>
      </c>
      <c r="D86" s="22">
        <v>0</v>
      </c>
      <c r="E86" s="22"/>
      <c r="F86" s="22"/>
      <c r="G86" s="22"/>
    </row>
    <row r="87" spans="1:7" ht="31.5" x14ac:dyDescent="0.25">
      <c r="A87" s="8" t="s">
        <v>143</v>
      </c>
      <c r="B87" s="3" t="s">
        <v>144</v>
      </c>
      <c r="C87" s="22">
        <v>24735170.100000001</v>
      </c>
      <c r="D87" s="22">
        <v>28412011.699999999</v>
      </c>
      <c r="E87" s="22">
        <v>24499016.800000001</v>
      </c>
      <c r="F87" s="22">
        <v>24739731.399999999</v>
      </c>
      <c r="G87" s="22">
        <v>26640470.899999999</v>
      </c>
    </row>
    <row r="88" spans="1:7" x14ac:dyDescent="0.25">
      <c r="A88" s="15" t="s">
        <v>152</v>
      </c>
      <c r="B88" s="16"/>
      <c r="C88" s="13"/>
      <c r="D88" s="14"/>
      <c r="E88" s="13"/>
      <c r="F88" s="13">
        <v>12250000</v>
      </c>
      <c r="G88" s="13">
        <v>26200000</v>
      </c>
    </row>
  </sheetData>
  <autoFilter ref="A3:E87" xr:uid="{00000000-0009-0000-0000-000000000000}"/>
  <mergeCells count="6">
    <mergeCell ref="A1:G1"/>
    <mergeCell ref="A3:A4"/>
    <mergeCell ref="B3:B4"/>
    <mergeCell ref="C3:C4"/>
    <mergeCell ref="E3:G3"/>
    <mergeCell ref="D3:D4"/>
  </mergeCells>
  <pageMargins left="0.31496062992125984" right="0.31496062992125984" top="0.35433070866141736" bottom="0.35433070866141736" header="0.31496062992125984" footer="0.11811023622047245"/>
  <pageSetup paperSize="9" scale="69" fitToHeight="2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Расходы</vt:lpstr>
      <vt:lpstr>Расходы!Заголовки_для_печати</vt:lpstr>
      <vt:lpstr>Расходы!Область_печати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E.Kozlova</dc:creator>
  <cp:lastModifiedBy>Минфин РТ - Алсу Назиповна Хусаинова</cp:lastModifiedBy>
  <cp:lastPrinted>2024-09-30T14:34:55Z</cp:lastPrinted>
  <dcterms:created xsi:type="dcterms:W3CDTF">2016-07-21T10:53:00Z</dcterms:created>
  <dcterms:modified xsi:type="dcterms:W3CDTF">2024-10-01T06:32:52Z</dcterms:modified>
</cp:coreProperties>
</file>