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5\ОТКРЫТЫЙ БЮДЖЕТ\по закону об исполнении\"/>
    </mc:Choice>
  </mc:AlternateContent>
  <xr:revisionPtr revIDLastSave="0" documentId="13_ncr:1_{E6DC7BBB-889B-4185-971D-26230ECE09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ХОДЫ" sheetId="4" r:id="rId1"/>
  </sheets>
  <definedNames>
    <definedName name="_xlnm._FilterDatabase" localSheetId="0" hidden="1">РАСХОДЫ!$A$7:$J$87</definedName>
    <definedName name="_xlnm.Print_Titles" localSheetId="0">РАСХОДЫ!$5:$6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2" i="4" l="1"/>
  <c r="D82" i="4"/>
  <c r="B82" i="4"/>
  <c r="E24" i="4"/>
  <c r="E23" i="4"/>
  <c r="E25" i="4"/>
  <c r="E9" i="4" l="1"/>
  <c r="E87" i="4" l="1"/>
  <c r="D84" i="4"/>
  <c r="D78" i="4"/>
  <c r="D73" i="4"/>
  <c r="D67" i="4"/>
  <c r="D58" i="4"/>
  <c r="D54" i="4"/>
  <c r="D45" i="4"/>
  <c r="D41" i="4"/>
  <c r="D36" i="4"/>
  <c r="D26" i="4"/>
  <c r="D22" i="4"/>
  <c r="D19" i="4"/>
  <c r="D8" i="4"/>
  <c r="D7" i="4" l="1"/>
  <c r="G9" i="4"/>
  <c r="G10" i="4"/>
  <c r="G11" i="4"/>
  <c r="G12" i="4"/>
  <c r="G13" i="4"/>
  <c r="G14" i="4"/>
  <c r="G15" i="4"/>
  <c r="G16" i="4"/>
  <c r="G17" i="4"/>
  <c r="G18" i="4"/>
  <c r="G20" i="4"/>
  <c r="G21" i="4"/>
  <c r="G23" i="4"/>
  <c r="G24" i="4"/>
  <c r="G25" i="4"/>
  <c r="G27" i="4"/>
  <c r="G28" i="4"/>
  <c r="G29" i="4"/>
  <c r="G30" i="4"/>
  <c r="G31" i="4"/>
  <c r="G32" i="4"/>
  <c r="G33" i="4"/>
  <c r="G34" i="4"/>
  <c r="G35" i="4"/>
  <c r="G37" i="4"/>
  <c r="G38" i="4"/>
  <c r="G39" i="4"/>
  <c r="G40" i="4"/>
  <c r="G42" i="4"/>
  <c r="G43" i="4"/>
  <c r="G44" i="4"/>
  <c r="G46" i="4"/>
  <c r="G47" i="4"/>
  <c r="G48" i="4"/>
  <c r="G49" i="4"/>
  <c r="G50" i="4"/>
  <c r="G51" i="4"/>
  <c r="G52" i="4"/>
  <c r="G53" i="4"/>
  <c r="G55" i="4"/>
  <c r="G56" i="4"/>
  <c r="G57" i="4"/>
  <c r="G59" i="4"/>
  <c r="G60" i="4"/>
  <c r="G61" i="4"/>
  <c r="G62" i="4"/>
  <c r="G63" i="4"/>
  <c r="G64" i="4"/>
  <c r="G65" i="4"/>
  <c r="G66" i="4"/>
  <c r="G68" i="4"/>
  <c r="G69" i="4"/>
  <c r="G70" i="4"/>
  <c r="G71" i="4"/>
  <c r="G72" i="4"/>
  <c r="G74" i="4"/>
  <c r="G75" i="4"/>
  <c r="G76" i="4"/>
  <c r="G77" i="4"/>
  <c r="G79" i="4"/>
  <c r="G80" i="4"/>
  <c r="G81" i="4"/>
  <c r="G83" i="4"/>
  <c r="G85" i="4"/>
  <c r="G86" i="4"/>
  <c r="G87" i="4"/>
  <c r="E10" i="4"/>
  <c r="E11" i="4"/>
  <c r="E12" i="4"/>
  <c r="E13" i="4"/>
  <c r="E14" i="4"/>
  <c r="E15" i="4"/>
  <c r="E16" i="4"/>
  <c r="E17" i="4"/>
  <c r="E18" i="4"/>
  <c r="E20" i="4"/>
  <c r="E21" i="4"/>
  <c r="E27" i="4"/>
  <c r="E28" i="4"/>
  <c r="E29" i="4"/>
  <c r="E30" i="4"/>
  <c r="E31" i="4"/>
  <c r="E32" i="4"/>
  <c r="E33" i="4"/>
  <c r="E34" i="4"/>
  <c r="E35" i="4"/>
  <c r="E37" i="4"/>
  <c r="E38" i="4"/>
  <c r="E39" i="4"/>
  <c r="E40" i="4"/>
  <c r="E42" i="4"/>
  <c r="E43" i="4"/>
  <c r="E44" i="4"/>
  <c r="E46" i="4"/>
  <c r="E47" i="4"/>
  <c r="E48" i="4"/>
  <c r="E49" i="4"/>
  <c r="E50" i="4"/>
  <c r="E51" i="4"/>
  <c r="E52" i="4"/>
  <c r="E53" i="4"/>
  <c r="E55" i="4"/>
  <c r="E56" i="4"/>
  <c r="E57" i="4"/>
  <c r="E59" i="4"/>
  <c r="E60" i="4"/>
  <c r="E61" i="4"/>
  <c r="E62" i="4"/>
  <c r="E63" i="4"/>
  <c r="E64" i="4"/>
  <c r="E65" i="4"/>
  <c r="E66" i="4"/>
  <c r="E68" i="4"/>
  <c r="E69" i="4"/>
  <c r="E70" i="4"/>
  <c r="E71" i="4"/>
  <c r="E72" i="4"/>
  <c r="E74" i="4"/>
  <c r="E75" i="4"/>
  <c r="E76" i="4"/>
  <c r="E77" i="4"/>
  <c r="E79" i="4"/>
  <c r="E80" i="4"/>
  <c r="E81" i="4"/>
  <c r="E83" i="4"/>
  <c r="E85" i="4"/>
  <c r="C8" i="4" l="1"/>
  <c r="G8" i="4" s="1"/>
  <c r="C19" i="4"/>
  <c r="G19" i="4" s="1"/>
  <c r="C22" i="4"/>
  <c r="G22" i="4" s="1"/>
  <c r="C26" i="4"/>
  <c r="G26" i="4" s="1"/>
  <c r="C36" i="4"/>
  <c r="G36" i="4" s="1"/>
  <c r="C41" i="4"/>
  <c r="G41" i="4" s="1"/>
  <c r="C45" i="4"/>
  <c r="G45" i="4" s="1"/>
  <c r="C54" i="4"/>
  <c r="G54" i="4" s="1"/>
  <c r="C58" i="4"/>
  <c r="G58" i="4" s="1"/>
  <c r="C67" i="4"/>
  <c r="G67" i="4" s="1"/>
  <c r="C73" i="4"/>
  <c r="G73" i="4" s="1"/>
  <c r="C78" i="4"/>
  <c r="G78" i="4" s="1"/>
  <c r="G82" i="4"/>
  <c r="C84" i="4"/>
  <c r="G84" i="4" s="1"/>
  <c r="C7" i="4" l="1"/>
  <c r="G7" i="4" s="1"/>
  <c r="B84" i="4"/>
  <c r="E84" i="4" s="1"/>
  <c r="E82" i="4"/>
  <c r="B78" i="4"/>
  <c r="E78" i="4" s="1"/>
  <c r="B73" i="4"/>
  <c r="E73" i="4" s="1"/>
  <c r="B67" i="4"/>
  <c r="E67" i="4" s="1"/>
  <c r="B58" i="4"/>
  <c r="E58" i="4" s="1"/>
  <c r="B54" i="4"/>
  <c r="E54" i="4" s="1"/>
  <c r="B45" i="4"/>
  <c r="E45" i="4" s="1"/>
  <c r="B41" i="4"/>
  <c r="E41" i="4" s="1"/>
  <c r="B36" i="4"/>
  <c r="E36" i="4" s="1"/>
  <c r="B26" i="4"/>
  <c r="E26" i="4" s="1"/>
  <c r="B22" i="4"/>
  <c r="E22" i="4" s="1"/>
  <c r="B19" i="4"/>
  <c r="E19" i="4" s="1"/>
  <c r="B8" i="4"/>
  <c r="E8" i="4" s="1"/>
  <c r="B7" i="4" l="1"/>
  <c r="E7" i="4" s="1"/>
</calcChain>
</file>

<file path=xl/sharedStrings.xml><?xml version="1.0" encoding="utf-8"?>
<sst xmlns="http://schemas.openxmlformats.org/spreadsheetml/2006/main" count="158" uniqueCount="114">
  <si>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</si>
  <si>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</si>
  <si>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</si>
  <si>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</si>
  <si>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</si>
  <si>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</si>
  <si>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</si>
  <si>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</si>
  <si>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</si>
  <si>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Мобилизационная и вневойсковая подготовка</t>
  </si>
  <si>
    <t>Мобилизационная подготовка экономики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</si>
  <si>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</si>
  <si>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</si>
  <si>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</si>
  <si>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</si>
  <si>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</si>
  <si>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</si>
  <si>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</si>
  <si>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</si>
  <si>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</si>
  <si>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</si>
  <si>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</si>
  <si>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</si>
  <si>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</si>
  <si>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</si>
  <si>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</si>
  <si>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</si>
  <si>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</si>
  <si>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</si>
  <si>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</si>
  <si>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</si>
  <si>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образование</t>
  </si>
  <si>
    <t>Молодежная политика</t>
  </si>
  <si>
    <t>Другие вопросы в области образования</t>
  </si>
  <si>
    <t>Культура</t>
  </si>
  <si>
    <t>Кинематография</t>
  </si>
  <si>
    <t>Другие вопросы в области культуры, кинематографии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</si>
  <si>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</si>
  <si>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</si>
  <si>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</si>
  <si>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</si>
  <si>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</si>
  <si>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Санитарно-эпидемиологическое благополучие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</si>
  <si>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</si>
  <si>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</si>
  <si>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</si>
  <si>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</si>
  <si>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</si>
  <si>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Массовый спорт</t>
  </si>
  <si>
    <t>Спорт высших достижений</t>
  </si>
  <si>
    <t>Другие вопросы в области физической культуры и спорта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</si>
  <si>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</si>
  <si>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</si>
  <si>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</si>
  <si>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Наименование 
раздела/подраздела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</si>
  <si>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</si>
  <si>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</si>
  <si>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Сбор, удаление отходов и очистка сточных вод</t>
  </si>
  <si>
    <t>Другие вопросы в области национальной безопасности и правоохранительной деятельности</t>
  </si>
  <si>
    <t>Обслуживание государственного (муниципального) внутреннего долга</t>
  </si>
  <si>
    <t>Иные дотации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</si>
  <si>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</si>
  <si>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</si>
  <si>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</si>
  <si>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</si>
  <si>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</si>
  <si>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</si>
  <si>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</si>
  <si>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</si>
  <si>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</si>
  <si>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</si>
  <si>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</si>
  <si>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</si>
  <si>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</si>
  <si>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</si>
  <si>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ФИЗИЧЕСКАЯ КУЛЬТУРА И СПОРТ</t>
  </si>
  <si>
    <t>Физическая культура</t>
  </si>
  <si>
    <t>СРЕДСТВА МАССОВОЙ ИНФОРМАЦИИ</t>
  </si>
  <si>
    <t>ОБСЛУЖИВАНИЕ ГОСУДАРСТВЕННОГО (МУНИЦИПАЛЬНОГО) ДОЛГА</t>
  </si>
  <si>
    <t>МЕЖБЮДЖЕТНЫЕ ТРАНСФЕРТЫ ОБЩЕГО ХАРАКТЕРА БЮДЖЕТАМ БЮДЖЕТНОЙ СИСТЕМЫ РОССИЙСКОЙ ФЕДЕРАЦИИ</t>
  </si>
  <si>
    <t>ВСЕГО РАСХОДОВ</t>
  </si>
  <si>
    <r>
      <t xml:space="preserve">причины 
</t>
    </r>
    <r>
      <rPr>
        <i/>
        <sz val="10"/>
        <rFont val="Times New Roman"/>
        <family val="1"/>
        <charset val="204"/>
      </rPr>
      <t>(в случае, если отклонения составляют более 5%)</t>
    </r>
  </si>
  <si>
    <t>процент</t>
  </si>
  <si>
    <t>Отклонение исполнения 
от уточненного плана</t>
  </si>
  <si>
    <t>Отклонение исполнения 
от первоначального плана</t>
  </si>
  <si>
    <t>(тыс. рублей)</t>
  </si>
  <si>
    <t>Фактические расходы отражаются по соответствующим кодам бюджетной классификации расходов бюджета</t>
  </si>
  <si>
    <t>Уточнение плановых показателей</t>
  </si>
  <si>
    <t xml:space="preserve">Уточнение плановых показателей </t>
  </si>
  <si>
    <t>Уточнение плановых показателей (в том числе за счет средств федерального бюджета)</t>
  </si>
  <si>
    <t>Поступление межбюджетных трансфертов из федерального бюджета (дотация на премирование победителей Всероссийского конкурса "Лучшая муниципальная практика")</t>
  </si>
  <si>
    <t>Уточнение плановых показателей (в том числе по средствам федерального бюджета)</t>
  </si>
  <si>
    <t>Уточнение плановых показателей (в том числе за счет средств федерального бюджета на модернизацию инфраструктуры общего образования)</t>
  </si>
  <si>
    <t>Экономия, сложившаяся по результатам проведения конкурсных процедур</t>
  </si>
  <si>
    <t xml:space="preserve"> Исполнение за 2024 год</t>
  </si>
  <si>
    <r>
      <rPr>
        <b/>
        <sz val="12"/>
        <rFont val="Times New Roman"/>
        <family val="1"/>
        <charset val="204"/>
      </rPr>
      <t>Первоначальный план</t>
    </r>
    <r>
      <rPr>
        <sz val="12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(в редакции Закона РТ от 28.11.2023 № 116-ЗРТ 
"О бюджете Республики Татарстан на 2024 год и на плановый период 2025 и 2026 годов")</t>
    </r>
  </si>
  <si>
    <r>
      <rPr>
        <b/>
        <sz val="12"/>
        <rFont val="Times New Roman"/>
        <family val="1"/>
        <charset val="204"/>
      </rPr>
      <t>Уточненный план</t>
    </r>
    <r>
      <rPr>
        <sz val="12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(в соответствии со Сводной бюджетной росписью на 2024 год)</t>
    </r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</si>
  <si>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</si>
  <si>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Уточнение плановых показателей  </t>
  </si>
  <si>
    <t>Уточнение плановых показателей (в том числе за счет средств федерального бюджета и средств резервного фонда Правительства РФ на приведение в нормативное состояние автомобильных дорог и искусственных дорожных сооружений)</t>
  </si>
  <si>
    <t>Уточнение плановых показателей (в том числе за счет средств федерального бюджета на государственную поддержку общественных инициатив, направленных на развитие туристической инфраструктуры)</t>
  </si>
  <si>
    <t xml:space="preserve">Уточнение плановых показателей (в том числе за счет средств федерального бюджета и средств государственной корпорации развития "ВЭБ.РФ") </t>
  </si>
  <si>
    <t>Уточнение плановых показателей (в том числе за счет средств резервного фонда Правительства РФ на осуществление реконструкции объектов в аэропортовых комплексах, находящихся в собственности субъектов Российской Федерации)</t>
  </si>
  <si>
    <t>Уточнение плановых показателей (в том числе за счет средств федерального бюджета и средств резервного фонда Правительства РФ  на софинансируемые расходы в целях реализации объекта «Строительство гидротехнического сооружения «Новая Портовая», г. Казань, (1 этап) 1.1. этап»)</t>
  </si>
  <si>
    <t>Уточнение плановых показателей (в том числе за счет средств федерального бюджета и средств публично-правовой компании "Фонд развития территорий" на модернизацию систем коммунальной инфраструктуры)</t>
  </si>
  <si>
    <t>Уточнение плановых показателей (в том числе за счет средств федерального бюджета на ликвидацию несанкционированных свалок и ликвидацию (рекультивацию) объектов накопленного экологического вреда, представляющих угрозу реке Волге)</t>
  </si>
  <si>
    <t>Уточнение плановых показателей (в том числе за счет средств федерального бюджета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обучающихся)</t>
  </si>
  <si>
    <t>Уточнение плановых показателей (в том числе за счет средств федерального бюджета на модернизацию региональных и муниципальных театров юного зрителя и кукольных театров путем их реконструкции)</t>
  </si>
  <si>
    <t>Уточнение плановых показателей (в том числе за счет средств федерального бюджета на оказание специализированной медицинской помощи военнослужащим Вооруженных Сил Российской Федерации медицинскими организациями в период проведения специальной военной операции)</t>
  </si>
  <si>
    <t xml:space="preserve">Уточнение плановых показателей (в том числе по средствам федерального бюджета на обеспечение безопасности гидротехнических сооружений) </t>
  </si>
  <si>
    <t>Уточнение плановых показателей (в том числе по средствам федерального бюджета на реализацию мероприятий по обеспечению детей с сахарным диабетом 1 типа в возрасте от 4-х до 17-ти лет системами непрерывного мониторинга глюкозы и финансовое обеспечение проведения генетических экспертных исследований)</t>
  </si>
  <si>
    <t>Уточнение плановых показателей (в том числе за счет средств федерального бюджет на обеспечение деятельности природоохранных учреждений)</t>
  </si>
  <si>
    <t>Экономия, сложившаяся по результатам проведения конкурсных процедур, а также переносом ассигнований по заключенным неисполненным государственным контрактам на 2025 год</t>
  </si>
  <si>
    <t>Сведения 
о фактически произведенных в 2024 году расходах бюджета Республики Татарстан по разделам и подразделам классификации расходов бюджетов 
в сравнении с первоначально утвержденными законом о бюджете значениями и с уточненными значениями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</si>
</sst>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2"/>
      <color indexed="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3" fillId="0" borderId="0"/>
    <xf numFmtId="0" fontId="12" fillId="0" borderId="0"/>
  </cellStyleXfs>
  <cellXfs count="25">
    <xf numFmtId="0" fontId="0" fillId="0" borderId="0" xfId="0"/>
    <xf numFmtId="0" fontId="3" fillId="0" borderId="0" xfId="1"/>
    <xf numFmtId="164" fontId="3" fillId="0" borderId="0" xfId="1" applyNumberFormat="1"/>
    <xf numFmtId="0" fontId="3" fillId="0" borderId="0" xfId="1" applyFill="1"/>
    <xf numFmtId="164" fontId="2" fillId="0" borderId="1" xfId="1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/>
    </xf>
    <xf numFmtId="0" fontId="3" fillId="0" borderId="1" xfId="1" applyFill="1" applyBorder="1"/>
    <xf numFmtId="49" fontId="1" fillId="0" borderId="1" xfId="1" applyNumberFormat="1" applyFont="1" applyFill="1" applyBorder="1" applyAlignment="1">
      <alignment horizontal="justify" vertical="center" wrapText="1"/>
    </xf>
    <xf numFmtId="164" fontId="1" fillId="0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49" fontId="7" fillId="0" borderId="1" xfId="2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vertical="center"/>
    </xf>
    <xf numFmtId="0" fontId="11" fillId="0" borderId="0" xfId="0" applyFont="1" applyAlignment="1">
      <alignment horizontal="center" wrapText="1"/>
    </xf>
    <xf numFmtId="0" fontId="8" fillId="0" borderId="0" xfId="3" applyFont="1" applyAlignment="1">
      <alignment horizontal="right"/>
    </xf>
    <xf numFmtId="164" fontId="3" fillId="0" borderId="0" xfId="1" applyNumberFormat="1" applyFill="1"/>
    <xf numFmtId="49" fontId="4" fillId="0" borderId="1" xfId="1" applyNumberFormat="1" applyFont="1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164" fontId="10" fillId="0" borderId="1" xfId="1" applyNumberFormat="1" applyFont="1" applyFill="1" applyBorder="1" applyAlignment="1">
      <alignment vertical="center"/>
    </xf>
    <xf numFmtId="0" fontId="3" fillId="0" borderId="1" xfId="1" applyFill="1" applyBorder="1" applyAlignment="1">
      <alignment vertical="center"/>
    </xf>
    <xf numFmtId="49" fontId="4" fillId="0" borderId="1" xfId="1" applyNumberFormat="1" applyFont="1" applyFill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4" xr:uid="{00000000-0005-0000-0000-000003000000}"/>
    <cellStyle name="Обычный 6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88"/>
  <sheetViews>
    <sheetView showGridLines="0" tabSelected="1" zoomScale="80" zoomScaleNormal="80" workbookViewId="0">
      <pane xSplit="1" ySplit="7" topLeftCell="B11" activePane="bottomRight" state="frozen"/>
      <selection pane="topRight" activeCell="B1" sqref="B1"/>
      <selection pane="bottomLeft" activeCell="A8" sqref="A8"/>
      <selection pane="bottomRight" activeCell="D13" sqref="D13"/>
    </sheetView>
  </sheetViews>
  <sheetFormatPr defaultRowHeight="10.15" customHeight="1" x14ac:dyDescent="0.25"/>
  <cols>
    <col min="1" max="1" width="44.42578125" style="1" customWidth="1"/>
    <col min="2" max="2" width="24.28515625" style="1" customWidth="1"/>
    <col min="3" max="3" width="33" style="1" customWidth="1"/>
    <col min="4" max="4" width="19.28515625" style="1" customWidth="1"/>
    <col min="5" max="5" width="12.28515625" style="1" customWidth="1"/>
    <col min="6" max="6" width="41.5703125" style="1" customWidth="1"/>
    <col min="7" max="7" width="11.28515625" style="1" customWidth="1"/>
    <col min="8" max="8" width="38.7109375" style="1" customWidth="1"/>
    <col min="9" max="16384" width="9.140625" style="1"/>
  </cols>
  <sheetData>
    <row r="2" spans="1:8" ht="56.25" customHeight="1" x14ac:dyDescent="0.3">
      <c r="A2" s="20" t="s">
        <v>113</v>
      </c>
      <c r="B2" s="20"/>
      <c r="C2" s="20"/>
      <c r="D2" s="20"/>
      <c r="E2" s="20"/>
      <c r="F2" s="20"/>
      <c r="G2" s="20"/>
      <c r="H2" s="20"/>
    </row>
    <row r="3" spans="1:8" ht="19.5" customHeight="1" x14ac:dyDescent="0.3">
      <c r="A3" s="12"/>
      <c r="B3" s="12"/>
      <c r="C3" s="12"/>
      <c r="D3" s="12"/>
      <c r="E3" s="12"/>
      <c r="F3" s="12"/>
      <c r="G3" s="12"/>
      <c r="H3" s="12"/>
    </row>
    <row r="4" spans="1:8" ht="15.75" x14ac:dyDescent="0.25">
      <c r="C4" s="5"/>
      <c r="D4" s="13" t="s">
        <v>85</v>
      </c>
      <c r="E4" s="2"/>
      <c r="F4" s="2"/>
      <c r="G4" s="2"/>
      <c r="H4" s="2"/>
    </row>
    <row r="5" spans="1:8" ht="32.25" customHeight="1" x14ac:dyDescent="0.25">
      <c r="A5" s="22" t="s">
        <v>54</v>
      </c>
      <c r="B5" s="24" t="s">
        <v>95</v>
      </c>
      <c r="C5" s="24" t="s">
        <v>96</v>
      </c>
      <c r="D5" s="21" t="s">
        <v>94</v>
      </c>
      <c r="E5" s="23" t="s">
        <v>84</v>
      </c>
      <c r="F5" s="23"/>
      <c r="G5" s="23" t="s">
        <v>83</v>
      </c>
      <c r="H5" s="23"/>
    </row>
    <row r="6" spans="1:8" ht="96" customHeight="1" x14ac:dyDescent="0.25">
      <c r="A6" s="22"/>
      <c r="B6" s="24"/>
      <c r="C6" s="24"/>
      <c r="D6" s="21"/>
      <c r="E6" s="9" t="s">
        <v>82</v>
      </c>
      <c r="F6" s="10" t="s">
        <v>81</v>
      </c>
      <c r="G6" s="9" t="s">
        <v>82</v>
      </c>
      <c r="H6" s="10" t="s">
        <v>81</v>
      </c>
    </row>
    <row r="7" spans="1:8" s="3" customFormat="1" ht="26.25" customHeight="1" x14ac:dyDescent="0.25">
      <c r="A7" s="15" t="s">
        <v>80</v>
      </c>
      <c r="B7" s="16">
        <f>B8+B19+B22+B26+B36+B41+B45+B54+B58+B67+B73+B78+B82+B84</f>
        <v>399599130.09999996</v>
      </c>
      <c r="C7" s="16">
        <f>C8+C19+C22+C26+C36+C41+C45+C54+C58+C67+C73+C78+C82+C84</f>
        <v>589718601.19999993</v>
      </c>
      <c r="D7" s="16">
        <f>D8+D19+D22+D26+D36+D41+D45+D54+D58+D67+D73+D78+D82+D84</f>
        <v>578280940.29999995</v>
      </c>
      <c r="E7" s="17">
        <f>D7*100/B7</f>
        <v>144.71526505958226</v>
      </c>
      <c r="F7" s="18"/>
      <c r="G7" s="17">
        <f>D7*100/C7</f>
        <v>98.060488362292475</v>
      </c>
      <c r="H7" s="18"/>
    </row>
    <row r="8" spans="1:8" s="3" customFormat="1" ht="29.25" customHeight="1" x14ac:dyDescent="0.25">
      <c r="A8" s="19" t="s">
        <v>61</v>
      </c>
      <c r="B8" s="16">
        <f>SUBTOTAL(9,B9:B18)</f>
        <v>41787826.299999997</v>
      </c>
      <c r="C8" s="16">
        <f>SUBTOTAL(9,C9:C18)</f>
        <v>22198125.300000001</v>
      </c>
      <c r="D8" s="16">
        <f>SUBTOTAL(9,D9:D18)</f>
        <v>21016602.199999999</v>
      </c>
      <c r="E8" s="17">
        <f t="shared" ref="E8:E71" si="0">D8*100/B8</f>
        <v>50.293599980815472</v>
      </c>
      <c r="F8" s="6"/>
      <c r="G8" s="17">
        <f t="shared" ref="G8:G71" si="1">D8*100/C8</f>
        <v>94.677374399720136</v>
      </c>
      <c r="H8" s="6"/>
    </row>
    <row r="9" spans="1:8" s="3" customFormat="1" ht="50.25" customHeight="1" x14ac:dyDescent="0.25">
      <c r="A9" s="7" t="s">
        <v>0</v>
      </c>
      <c r="B9" s="8">
        <v>361124.8</v>
      </c>
      <c r="C9" s="4">
        <v>756378.1</v>
      </c>
      <c r="D9" s="4">
        <v>750057</v>
      </c>
      <c r="E9" s="11">
        <f>D9*100/B9</f>
        <v>207.70021887170307</v>
      </c>
      <c r="F9" s="7" t="s">
        <v>91</v>
      </c>
      <c r="G9" s="11">
        <f t="shared" si="1"/>
        <v>99.164293625106282</v>
      </c>
      <c r="H9" s="6"/>
    </row>
    <row r="10" spans="1:8" s="3" customFormat="1" ht="77.25" customHeight="1" x14ac:dyDescent="0.25">
      <c r="A10" s="7" t="s">
        <v>1</v>
      </c>
      <c r="B10" s="8">
        <v>340480.4</v>
      </c>
      <c r="C10" s="4">
        <v>572300.6</v>
      </c>
      <c r="D10" s="4">
        <v>565087</v>
      </c>
      <c r="E10" s="11">
        <f t="shared" si="0"/>
        <v>165.96755642909253</v>
      </c>
      <c r="F10" s="7" t="s">
        <v>87</v>
      </c>
      <c r="G10" s="11">
        <f t="shared" si="1"/>
        <v>98.7395435196119</v>
      </c>
      <c r="H10" s="6"/>
    </row>
    <row r="11" spans="1:8" s="3" customFormat="1" ht="82.5" customHeight="1" x14ac:dyDescent="0.25">
      <c r="A11" s="7" t="s">
        <v>97</v>
      </c>
      <c r="B11" s="8">
        <v>233027.5</v>
      </c>
      <c r="C11" s="4">
        <v>526792</v>
      </c>
      <c r="D11" s="4">
        <v>519687.2</v>
      </c>
      <c r="E11" s="11">
        <f t="shared" si="0"/>
        <v>223.01539517868062</v>
      </c>
      <c r="F11" s="7" t="s">
        <v>91</v>
      </c>
      <c r="G11" s="11">
        <f t="shared" si="1"/>
        <v>98.651308296253546</v>
      </c>
      <c r="H11" s="6"/>
    </row>
    <row r="12" spans="1:8" s="3" customFormat="1" ht="32.25" customHeight="1" x14ac:dyDescent="0.25">
      <c r="A12" s="7" t="s">
        <v>2</v>
      </c>
      <c r="B12" s="8">
        <v>645095.30000000005</v>
      </c>
      <c r="C12" s="4">
        <v>925185.8</v>
      </c>
      <c r="D12" s="4">
        <v>917096.7</v>
      </c>
      <c r="E12" s="11">
        <f t="shared" si="0"/>
        <v>142.16452979893046</v>
      </c>
      <c r="F12" s="7" t="s">
        <v>88</v>
      </c>
      <c r="G12" s="11">
        <f t="shared" si="1"/>
        <v>99.125678323208149</v>
      </c>
      <c r="H12" s="6"/>
    </row>
    <row r="13" spans="1:8" s="3" customFormat="1" ht="68.25" customHeight="1" x14ac:dyDescent="0.25">
      <c r="A13" s="7" t="s">
        <v>3</v>
      </c>
      <c r="B13" s="8">
        <v>930014.5</v>
      </c>
      <c r="C13" s="4">
        <v>1678364.1</v>
      </c>
      <c r="D13" s="4">
        <v>1671689.6</v>
      </c>
      <c r="E13" s="11">
        <f t="shared" si="0"/>
        <v>179.7487673579283</v>
      </c>
      <c r="F13" s="7" t="s">
        <v>91</v>
      </c>
      <c r="G13" s="11">
        <f t="shared" si="1"/>
        <v>99.602321093498119</v>
      </c>
      <c r="H13" s="6"/>
    </row>
    <row r="14" spans="1:8" s="3" customFormat="1" ht="37.5" customHeight="1" x14ac:dyDescent="0.25">
      <c r="A14" s="7" t="s">
        <v>4</v>
      </c>
      <c r="B14" s="8">
        <v>430723.3</v>
      </c>
      <c r="C14" s="4">
        <v>640668.30000000005</v>
      </c>
      <c r="D14" s="4">
        <v>636081.1</v>
      </c>
      <c r="E14" s="11">
        <f t="shared" si="0"/>
        <v>147.67743003454888</v>
      </c>
      <c r="F14" s="7" t="s">
        <v>88</v>
      </c>
      <c r="G14" s="11">
        <f t="shared" si="1"/>
        <v>99.283997663065264</v>
      </c>
      <c r="H14" s="6"/>
    </row>
    <row r="15" spans="1:8" s="3" customFormat="1" ht="24.75" customHeight="1" x14ac:dyDescent="0.25">
      <c r="A15" s="7" t="s">
        <v>5</v>
      </c>
      <c r="B15" s="8">
        <v>1252662</v>
      </c>
      <c r="C15" s="4">
        <v>1513461.5</v>
      </c>
      <c r="D15" s="4">
        <v>1495893.2</v>
      </c>
      <c r="E15" s="11">
        <f t="shared" si="0"/>
        <v>119.41714524748096</v>
      </c>
      <c r="F15" s="7" t="s">
        <v>88</v>
      </c>
      <c r="G15" s="11">
        <f t="shared" si="1"/>
        <v>98.839197429204503</v>
      </c>
      <c r="H15" s="6"/>
    </row>
    <row r="16" spans="1:8" s="3" customFormat="1" ht="51.75" customHeight="1" x14ac:dyDescent="0.25">
      <c r="A16" s="7" t="s">
        <v>6</v>
      </c>
      <c r="B16" s="8">
        <v>13430600</v>
      </c>
      <c r="C16" s="4">
        <v>1507.9</v>
      </c>
      <c r="D16" s="4"/>
      <c r="E16" s="11">
        <f t="shared" si="0"/>
        <v>0</v>
      </c>
      <c r="F16" s="7" t="s">
        <v>86</v>
      </c>
      <c r="G16" s="11">
        <f t="shared" si="1"/>
        <v>0</v>
      </c>
      <c r="H16" s="7" t="s">
        <v>86</v>
      </c>
    </row>
    <row r="17" spans="1:10" s="3" customFormat="1" ht="50.25" customHeight="1" x14ac:dyDescent="0.25">
      <c r="A17" s="7" t="s">
        <v>7</v>
      </c>
      <c r="B17" s="8">
        <v>73490.100000000006</v>
      </c>
      <c r="C17" s="4">
        <v>134649</v>
      </c>
      <c r="D17" s="4">
        <v>134649</v>
      </c>
      <c r="E17" s="11">
        <f t="shared" si="0"/>
        <v>183.22059706001215</v>
      </c>
      <c r="F17" s="7" t="s">
        <v>91</v>
      </c>
      <c r="G17" s="11">
        <f t="shared" si="1"/>
        <v>100</v>
      </c>
      <c r="H17" s="6"/>
    </row>
    <row r="18" spans="1:10" s="3" customFormat="1" ht="98.25" customHeight="1" x14ac:dyDescent="0.25">
      <c r="A18" s="7" t="s">
        <v>8</v>
      </c>
      <c r="B18" s="8">
        <v>24090608.399999999</v>
      </c>
      <c r="C18" s="4">
        <v>15448818</v>
      </c>
      <c r="D18" s="4">
        <v>14326361.4</v>
      </c>
      <c r="E18" s="11">
        <f t="shared" si="0"/>
        <v>59.468657503892679</v>
      </c>
      <c r="F18" s="7" t="s">
        <v>91</v>
      </c>
      <c r="G18" s="11">
        <f t="shared" si="1"/>
        <v>92.734352880589313</v>
      </c>
      <c r="H18" s="7" t="s">
        <v>112</v>
      </c>
    </row>
    <row r="19" spans="1:10" s="3" customFormat="1" ht="24" customHeight="1" x14ac:dyDescent="0.25">
      <c r="A19" s="19" t="s">
        <v>62</v>
      </c>
      <c r="B19" s="16">
        <f>SUBTOTAL(9,B20:B21)</f>
        <v>198912.4</v>
      </c>
      <c r="C19" s="16">
        <f t="shared" ref="C19:D19" si="2">SUBTOTAL(9,C20:C21)</f>
        <v>353356.4</v>
      </c>
      <c r="D19" s="16">
        <f t="shared" si="2"/>
        <v>352975.30000000005</v>
      </c>
      <c r="E19" s="17">
        <f t="shared" si="0"/>
        <v>177.45263744241188</v>
      </c>
      <c r="F19" s="7"/>
      <c r="G19" s="17">
        <f t="shared" si="1"/>
        <v>99.892148550302196</v>
      </c>
      <c r="H19" s="6"/>
    </row>
    <row r="20" spans="1:10" s="3" customFormat="1" ht="60" customHeight="1" x14ac:dyDescent="0.25">
      <c r="A20" s="7" t="s">
        <v>9</v>
      </c>
      <c r="B20" s="8">
        <v>155358.39999999999</v>
      </c>
      <c r="C20" s="4">
        <v>265963</v>
      </c>
      <c r="D20" s="4">
        <v>265581.90000000002</v>
      </c>
      <c r="E20" s="11">
        <f t="shared" si="0"/>
        <v>170.94788566308617</v>
      </c>
      <c r="F20" s="7" t="s">
        <v>91</v>
      </c>
      <c r="G20" s="11">
        <f t="shared" si="1"/>
        <v>99.856709391907913</v>
      </c>
      <c r="H20" s="6"/>
    </row>
    <row r="21" spans="1:10" s="3" customFormat="1" ht="49.5" customHeight="1" x14ac:dyDescent="0.25">
      <c r="A21" s="7" t="s">
        <v>10</v>
      </c>
      <c r="B21" s="8">
        <v>43554</v>
      </c>
      <c r="C21" s="4">
        <v>87393.4</v>
      </c>
      <c r="D21" s="4">
        <v>87393.4</v>
      </c>
      <c r="E21" s="11">
        <f t="shared" si="0"/>
        <v>200.65527850484457</v>
      </c>
      <c r="F21" s="7" t="s">
        <v>88</v>
      </c>
      <c r="G21" s="11">
        <f t="shared" si="1"/>
        <v>100</v>
      </c>
      <c r="H21" s="7"/>
    </row>
    <row r="22" spans="1:10" s="3" customFormat="1" ht="50.1" customHeight="1" x14ac:dyDescent="0.25">
      <c r="A22" s="19" t="s">
        <v>63</v>
      </c>
      <c r="B22" s="16">
        <f>SUBTOTAL(9,B23:B25)</f>
        <v>1695783.2999999998</v>
      </c>
      <c r="C22" s="16">
        <f t="shared" ref="C22:D22" si="3">SUBTOTAL(9,C23:C25)</f>
        <v>3059315.4</v>
      </c>
      <c r="D22" s="16">
        <f t="shared" si="3"/>
        <v>3053484</v>
      </c>
      <c r="E22" s="17">
        <f t="shared" si="0"/>
        <v>180.06333710209319</v>
      </c>
      <c r="F22" s="7"/>
      <c r="G22" s="17">
        <f t="shared" si="1"/>
        <v>99.809388727948743</v>
      </c>
      <c r="H22" s="6"/>
      <c r="J22" s="14"/>
    </row>
    <row r="23" spans="1:10" s="3" customFormat="1" ht="101.25" customHeight="1" x14ac:dyDescent="0.25">
      <c r="A23" s="7" t="s">
        <v>64</v>
      </c>
      <c r="B23" s="8">
        <v>12039.4</v>
      </c>
      <c r="C23" s="4">
        <v>9898.9</v>
      </c>
      <c r="D23" s="4">
        <v>9169.4</v>
      </c>
      <c r="E23" s="11">
        <f t="shared" si="0"/>
        <v>76.161602737677953</v>
      </c>
      <c r="F23" s="7" t="s">
        <v>87</v>
      </c>
      <c r="G23" s="11">
        <f t="shared" si="1"/>
        <v>92.630494297346175</v>
      </c>
      <c r="H23" s="7" t="s">
        <v>112</v>
      </c>
    </row>
    <row r="24" spans="1:10" s="3" customFormat="1" ht="66.95" customHeight="1" x14ac:dyDescent="0.25">
      <c r="A24" s="7" t="s">
        <v>65</v>
      </c>
      <c r="B24" s="8">
        <v>1548091.4</v>
      </c>
      <c r="C24" s="4">
        <v>2726864</v>
      </c>
      <c r="D24" s="4">
        <v>2721762.1</v>
      </c>
      <c r="E24" s="11">
        <f>D24*100/B24</f>
        <v>175.81404431288749</v>
      </c>
      <c r="F24" s="7" t="s">
        <v>87</v>
      </c>
      <c r="G24" s="11">
        <f t="shared" si="1"/>
        <v>99.812902293623736</v>
      </c>
      <c r="H24" s="7"/>
    </row>
    <row r="25" spans="1:10" s="3" customFormat="1" ht="50.1" customHeight="1" x14ac:dyDescent="0.25">
      <c r="A25" s="7" t="s">
        <v>58</v>
      </c>
      <c r="B25" s="8">
        <v>135652.5</v>
      </c>
      <c r="C25" s="4">
        <v>322552.5</v>
      </c>
      <c r="D25" s="4">
        <v>322552.5</v>
      </c>
      <c r="E25" s="11">
        <f t="shared" si="0"/>
        <v>237.77851495549291</v>
      </c>
      <c r="F25" s="7" t="s">
        <v>87</v>
      </c>
      <c r="G25" s="11">
        <f t="shared" si="1"/>
        <v>100</v>
      </c>
      <c r="H25" s="6"/>
    </row>
    <row r="26" spans="1:10" s="3" customFormat="1" ht="26.25" customHeight="1" x14ac:dyDescent="0.25">
      <c r="A26" s="19" t="s">
        <v>66</v>
      </c>
      <c r="B26" s="16">
        <f>SUBTOTAL(9,B27:B35)</f>
        <v>106745540.39999999</v>
      </c>
      <c r="C26" s="16">
        <f t="shared" ref="C26:D26" si="4">SUBTOTAL(9,C27:C35)</f>
        <v>232556039.49999997</v>
      </c>
      <c r="D26" s="16">
        <f t="shared" si="4"/>
        <v>226394722.10000002</v>
      </c>
      <c r="E26" s="17">
        <f t="shared" si="0"/>
        <v>212.08822518640793</v>
      </c>
      <c r="F26" s="7"/>
      <c r="G26" s="17">
        <f t="shared" si="1"/>
        <v>97.350609593607246</v>
      </c>
      <c r="H26" s="6"/>
    </row>
    <row r="27" spans="1:10" s="3" customFormat="1" ht="106.5" customHeight="1" x14ac:dyDescent="0.25">
      <c r="A27" s="7" t="s">
        <v>11</v>
      </c>
      <c r="B27" s="8">
        <v>733735</v>
      </c>
      <c r="C27" s="4">
        <v>790772.7</v>
      </c>
      <c r="D27" s="4">
        <v>698458.2</v>
      </c>
      <c r="E27" s="11">
        <f t="shared" si="0"/>
        <v>95.192160657458075</v>
      </c>
      <c r="F27" s="7" t="s">
        <v>88</v>
      </c>
      <c r="G27" s="11">
        <f t="shared" si="1"/>
        <v>88.326038569616784</v>
      </c>
      <c r="H27" s="7" t="s">
        <v>112</v>
      </c>
    </row>
    <row r="28" spans="1:10" s="3" customFormat="1" ht="43.5" customHeight="1" x14ac:dyDescent="0.25">
      <c r="A28" s="7" t="s">
        <v>12</v>
      </c>
      <c r="B28" s="8">
        <v>114786.2</v>
      </c>
      <c r="C28" s="4">
        <v>123411.5</v>
      </c>
      <c r="D28" s="4">
        <v>123411.5</v>
      </c>
      <c r="E28" s="11">
        <f t="shared" si="0"/>
        <v>107.51423080474831</v>
      </c>
      <c r="F28" s="7" t="s">
        <v>87</v>
      </c>
      <c r="G28" s="11">
        <f t="shared" si="1"/>
        <v>100</v>
      </c>
      <c r="H28" s="7"/>
    </row>
    <row r="29" spans="1:10" s="3" customFormat="1" ht="32.25" customHeight="1" x14ac:dyDescent="0.25">
      <c r="A29" s="7" t="s">
        <v>13</v>
      </c>
      <c r="B29" s="8">
        <v>15033127.699999999</v>
      </c>
      <c r="C29" s="4">
        <v>15323575.4</v>
      </c>
      <c r="D29" s="4">
        <v>15250899.800000001</v>
      </c>
      <c r="E29" s="11">
        <f t="shared" si="0"/>
        <v>101.44861471508688</v>
      </c>
      <c r="F29" s="7"/>
      <c r="G29" s="11">
        <f t="shared" si="1"/>
        <v>99.525726874421224</v>
      </c>
      <c r="H29" s="6"/>
    </row>
    <row r="30" spans="1:10" s="3" customFormat="1" ht="67.5" customHeight="1" x14ac:dyDescent="0.25">
      <c r="A30" s="7" t="s">
        <v>14</v>
      </c>
      <c r="B30" s="8">
        <v>591397.69999999995</v>
      </c>
      <c r="C30" s="4">
        <v>798209.1</v>
      </c>
      <c r="D30" s="4">
        <v>768960.5</v>
      </c>
      <c r="E30" s="11">
        <f t="shared" si="0"/>
        <v>130.02426286067734</v>
      </c>
      <c r="F30" s="7" t="s">
        <v>109</v>
      </c>
      <c r="G30" s="11">
        <f t="shared" si="1"/>
        <v>96.335722055787144</v>
      </c>
      <c r="H30" s="6"/>
    </row>
    <row r="31" spans="1:10" s="3" customFormat="1" ht="32.25" customHeight="1" x14ac:dyDescent="0.25">
      <c r="A31" s="7" t="s">
        <v>15</v>
      </c>
      <c r="B31" s="8">
        <v>1387214.4</v>
      </c>
      <c r="C31" s="4">
        <v>1542658.5</v>
      </c>
      <c r="D31" s="4">
        <v>1513174.4</v>
      </c>
      <c r="E31" s="11">
        <f t="shared" si="0"/>
        <v>109.08006721960211</v>
      </c>
      <c r="F31" s="7" t="s">
        <v>98</v>
      </c>
      <c r="G31" s="11">
        <f t="shared" si="1"/>
        <v>98.08874744475203</v>
      </c>
      <c r="H31" s="7"/>
    </row>
    <row r="32" spans="1:10" s="3" customFormat="1" ht="111" customHeight="1" x14ac:dyDescent="0.25">
      <c r="A32" s="7" t="s">
        <v>16</v>
      </c>
      <c r="B32" s="8">
        <v>2138800.7000000002</v>
      </c>
      <c r="C32" s="4">
        <v>30024914.600000001</v>
      </c>
      <c r="D32" s="4">
        <v>29861617.899999999</v>
      </c>
      <c r="E32" s="11">
        <f t="shared" si="0"/>
        <v>1396.1851564757762</v>
      </c>
      <c r="F32" s="7" t="s">
        <v>102</v>
      </c>
      <c r="G32" s="11">
        <f t="shared" si="1"/>
        <v>99.45612934399486</v>
      </c>
      <c r="H32" s="7"/>
    </row>
    <row r="33" spans="1:8" s="3" customFormat="1" ht="117" customHeight="1" x14ac:dyDescent="0.25">
      <c r="A33" s="7" t="s">
        <v>17</v>
      </c>
      <c r="B33" s="8">
        <v>55315620.899999999</v>
      </c>
      <c r="C33" s="4">
        <v>109722039.09999999</v>
      </c>
      <c r="D33" s="4">
        <v>104454172.8</v>
      </c>
      <c r="E33" s="11">
        <f t="shared" si="0"/>
        <v>188.83304770063606</v>
      </c>
      <c r="F33" s="7" t="s">
        <v>99</v>
      </c>
      <c r="G33" s="11">
        <f t="shared" si="1"/>
        <v>95.198898650435311</v>
      </c>
      <c r="H33" s="6"/>
    </row>
    <row r="34" spans="1:8" s="3" customFormat="1" ht="102.75" customHeight="1" x14ac:dyDescent="0.25">
      <c r="A34" s="7" t="s">
        <v>18</v>
      </c>
      <c r="B34" s="8">
        <v>1636173.8</v>
      </c>
      <c r="C34" s="4">
        <v>3472324.6</v>
      </c>
      <c r="D34" s="4">
        <v>3184582.3</v>
      </c>
      <c r="E34" s="11">
        <f t="shared" si="0"/>
        <v>194.63594270975369</v>
      </c>
      <c r="F34" s="7" t="s">
        <v>89</v>
      </c>
      <c r="G34" s="11">
        <f t="shared" si="1"/>
        <v>91.71326609269191</v>
      </c>
      <c r="H34" s="7" t="s">
        <v>112</v>
      </c>
    </row>
    <row r="35" spans="1:8" s="3" customFormat="1" ht="102" customHeight="1" x14ac:dyDescent="0.25">
      <c r="A35" s="7" t="s">
        <v>19</v>
      </c>
      <c r="B35" s="8">
        <v>29794684</v>
      </c>
      <c r="C35" s="4">
        <v>70758134</v>
      </c>
      <c r="D35" s="4">
        <v>70539444.700000003</v>
      </c>
      <c r="E35" s="11">
        <f t="shared" si="0"/>
        <v>236.75177994839618</v>
      </c>
      <c r="F35" s="7" t="s">
        <v>100</v>
      </c>
      <c r="G35" s="11">
        <f t="shared" si="1"/>
        <v>99.690934048656516</v>
      </c>
      <c r="H35" s="7"/>
    </row>
    <row r="36" spans="1:8" s="3" customFormat="1" ht="33.4" customHeight="1" x14ac:dyDescent="0.25">
      <c r="A36" s="19" t="s">
        <v>67</v>
      </c>
      <c r="B36" s="16">
        <f>SUBTOTAL(9,B37:B40)</f>
        <v>10969275.699999999</v>
      </c>
      <c r="C36" s="16">
        <f t="shared" ref="C36:D36" si="5">SUBTOTAL(9,C37:C40)</f>
        <v>46468865.700000003</v>
      </c>
      <c r="D36" s="16">
        <f t="shared" si="5"/>
        <v>45155907.399999999</v>
      </c>
      <c r="E36" s="17">
        <f t="shared" si="0"/>
        <v>411.65805869935429</v>
      </c>
      <c r="F36" s="7"/>
      <c r="G36" s="17">
        <f t="shared" si="1"/>
        <v>97.174541964341515</v>
      </c>
      <c r="H36" s="6"/>
    </row>
    <row r="37" spans="1:8" s="3" customFormat="1" ht="24" customHeight="1" x14ac:dyDescent="0.25">
      <c r="A37" s="7" t="s">
        <v>20</v>
      </c>
      <c r="B37" s="8">
        <v>1515509.3</v>
      </c>
      <c r="C37" s="4">
        <v>2204052.2000000002</v>
      </c>
      <c r="D37" s="4">
        <v>2143050.9</v>
      </c>
      <c r="E37" s="11">
        <f t="shared" si="0"/>
        <v>141.40796760534562</v>
      </c>
      <c r="F37" s="7" t="s">
        <v>87</v>
      </c>
      <c r="G37" s="11">
        <f t="shared" si="1"/>
        <v>97.232311467033298</v>
      </c>
      <c r="H37" s="6"/>
    </row>
    <row r="38" spans="1:8" s="3" customFormat="1" ht="64.5" customHeight="1" x14ac:dyDescent="0.25">
      <c r="A38" s="7" t="s">
        <v>21</v>
      </c>
      <c r="B38" s="8">
        <v>6651759.9000000004</v>
      </c>
      <c r="C38" s="4">
        <v>24414237.899999999</v>
      </c>
      <c r="D38" s="4">
        <v>23315405.399999999</v>
      </c>
      <c r="E38" s="11">
        <f t="shared" si="0"/>
        <v>350.51483743422546</v>
      </c>
      <c r="F38" s="7" t="s">
        <v>101</v>
      </c>
      <c r="G38" s="11">
        <f t="shared" si="1"/>
        <v>95.499214415371952</v>
      </c>
      <c r="H38" s="7"/>
    </row>
    <row r="39" spans="1:8" s="3" customFormat="1" ht="132.75" customHeight="1" x14ac:dyDescent="0.25">
      <c r="A39" s="7" t="s">
        <v>22</v>
      </c>
      <c r="B39" s="8">
        <v>2666548.2999999998</v>
      </c>
      <c r="C39" s="4">
        <v>17283051.600000001</v>
      </c>
      <c r="D39" s="4">
        <v>17139795.600000001</v>
      </c>
      <c r="E39" s="11">
        <f t="shared" si="0"/>
        <v>642.77086599181439</v>
      </c>
      <c r="F39" s="7" t="s">
        <v>103</v>
      </c>
      <c r="G39" s="11">
        <f t="shared" si="1"/>
        <v>99.171118600374953</v>
      </c>
      <c r="H39" s="6"/>
    </row>
    <row r="40" spans="1:8" s="3" customFormat="1" ht="108.75" customHeight="1" x14ac:dyDescent="0.25">
      <c r="A40" s="7" t="s">
        <v>23</v>
      </c>
      <c r="B40" s="8">
        <v>135458.20000000001</v>
      </c>
      <c r="C40" s="4">
        <v>2567524</v>
      </c>
      <c r="D40" s="4">
        <v>2557655.5</v>
      </c>
      <c r="E40" s="11">
        <f t="shared" si="0"/>
        <v>1888.1511049164981</v>
      </c>
      <c r="F40" s="7" t="s">
        <v>104</v>
      </c>
      <c r="G40" s="11">
        <f t="shared" si="1"/>
        <v>99.615641372777816</v>
      </c>
      <c r="H40" s="7"/>
    </row>
    <row r="41" spans="1:8" s="3" customFormat="1" ht="23.25" customHeight="1" x14ac:dyDescent="0.25">
      <c r="A41" s="19" t="s">
        <v>68</v>
      </c>
      <c r="B41" s="16">
        <f>SUBTOTAL(9,B42:B44)</f>
        <v>5339775.4000000004</v>
      </c>
      <c r="C41" s="16">
        <f t="shared" ref="C41:D41" si="6">SUBTOTAL(9,C42:C44)</f>
        <v>4902178.6999999993</v>
      </c>
      <c r="D41" s="16">
        <f t="shared" si="6"/>
        <v>4891239.4000000004</v>
      </c>
      <c r="E41" s="17">
        <f t="shared" si="0"/>
        <v>91.60009613887506</v>
      </c>
      <c r="F41" s="7"/>
      <c r="G41" s="17">
        <f t="shared" si="1"/>
        <v>99.776848200168658</v>
      </c>
      <c r="H41" s="6"/>
    </row>
    <row r="42" spans="1:8" s="3" customFormat="1" ht="41.25" customHeight="1" x14ac:dyDescent="0.25">
      <c r="A42" s="7" t="s">
        <v>57</v>
      </c>
      <c r="B42" s="8">
        <v>2137271.6</v>
      </c>
      <c r="C42" s="4">
        <v>2609652.2999999998</v>
      </c>
      <c r="D42" s="4">
        <v>2607532.7999999998</v>
      </c>
      <c r="E42" s="11">
        <f t="shared" si="0"/>
        <v>122.00287506744579</v>
      </c>
      <c r="F42" s="7" t="s">
        <v>87</v>
      </c>
      <c r="G42" s="11">
        <f t="shared" si="1"/>
        <v>99.918782283754808</v>
      </c>
      <c r="H42" s="6"/>
    </row>
    <row r="43" spans="1:8" s="3" customFormat="1" ht="63.75" customHeight="1" x14ac:dyDescent="0.25">
      <c r="A43" s="7" t="s">
        <v>24</v>
      </c>
      <c r="B43" s="8">
        <v>191681.8</v>
      </c>
      <c r="C43" s="4">
        <v>234900.3</v>
      </c>
      <c r="D43" s="4">
        <v>227939.5</v>
      </c>
      <c r="E43" s="11">
        <f t="shared" si="0"/>
        <v>118.91556736215959</v>
      </c>
      <c r="F43" s="7" t="s">
        <v>111</v>
      </c>
      <c r="G43" s="11">
        <f t="shared" si="1"/>
        <v>97.036700251127826</v>
      </c>
      <c r="H43" s="7"/>
    </row>
    <row r="44" spans="1:8" s="3" customFormat="1" ht="123.75" customHeight="1" x14ac:dyDescent="0.25">
      <c r="A44" s="7" t="s">
        <v>25</v>
      </c>
      <c r="B44" s="8">
        <v>3010822</v>
      </c>
      <c r="C44" s="4">
        <v>2057626.1</v>
      </c>
      <c r="D44" s="4">
        <v>2055767.1</v>
      </c>
      <c r="E44" s="11">
        <f t="shared" si="0"/>
        <v>68.279263935230972</v>
      </c>
      <c r="F44" s="7" t="s">
        <v>105</v>
      </c>
      <c r="G44" s="11">
        <f t="shared" si="1"/>
        <v>99.909653167793692</v>
      </c>
      <c r="H44" s="6"/>
    </row>
    <row r="45" spans="1:8" s="3" customFormat="1" ht="24.75" customHeight="1" x14ac:dyDescent="0.25">
      <c r="A45" s="19" t="s">
        <v>69</v>
      </c>
      <c r="B45" s="16">
        <f>SUBTOTAL(9,B46:B53)</f>
        <v>82320243.199999988</v>
      </c>
      <c r="C45" s="16">
        <f t="shared" ref="C45:D45" si="7">SUBTOTAL(9,C46:C53)</f>
        <v>88319412</v>
      </c>
      <c r="D45" s="16">
        <f t="shared" si="7"/>
        <v>87683067.200000018</v>
      </c>
      <c r="E45" s="17">
        <f t="shared" si="0"/>
        <v>106.51458716778916</v>
      </c>
      <c r="F45" s="7"/>
      <c r="G45" s="17">
        <f t="shared" si="1"/>
        <v>99.279496108964153</v>
      </c>
      <c r="H45" s="6"/>
    </row>
    <row r="46" spans="1:8" s="3" customFormat="1" ht="24.75" customHeight="1" x14ac:dyDescent="0.25">
      <c r="A46" s="7" t="s">
        <v>26</v>
      </c>
      <c r="B46" s="8">
        <v>3194736</v>
      </c>
      <c r="C46" s="4">
        <v>2502274</v>
      </c>
      <c r="D46" s="4">
        <v>2493029.2000000002</v>
      </c>
      <c r="E46" s="11">
        <f t="shared" si="0"/>
        <v>78.035530948410141</v>
      </c>
      <c r="F46" s="7" t="s">
        <v>87</v>
      </c>
      <c r="G46" s="11">
        <f t="shared" si="1"/>
        <v>99.630544057125647</v>
      </c>
      <c r="H46" s="6"/>
    </row>
    <row r="47" spans="1:8" s="3" customFormat="1" ht="69.75" customHeight="1" x14ac:dyDescent="0.25">
      <c r="A47" s="7" t="s">
        <v>27</v>
      </c>
      <c r="B47" s="8">
        <v>14770047</v>
      </c>
      <c r="C47" s="4">
        <v>21092021.199999999</v>
      </c>
      <c r="D47" s="4">
        <v>20841594.699999999</v>
      </c>
      <c r="E47" s="11">
        <f t="shared" si="0"/>
        <v>141.1071657388768</v>
      </c>
      <c r="F47" s="7" t="s">
        <v>92</v>
      </c>
      <c r="G47" s="11">
        <f t="shared" si="1"/>
        <v>98.812695579881179</v>
      </c>
      <c r="H47" s="6"/>
    </row>
    <row r="48" spans="1:8" s="3" customFormat="1" ht="118.5" customHeight="1" x14ac:dyDescent="0.25">
      <c r="A48" s="7" t="s">
        <v>28</v>
      </c>
      <c r="B48" s="8">
        <v>285286.7</v>
      </c>
      <c r="C48" s="4">
        <v>1363373.7</v>
      </c>
      <c r="D48" s="4">
        <v>1234886.8</v>
      </c>
      <c r="E48" s="11">
        <f t="shared" si="0"/>
        <v>432.85817390015023</v>
      </c>
      <c r="F48" s="7" t="s">
        <v>106</v>
      </c>
      <c r="G48" s="11">
        <f t="shared" si="1"/>
        <v>90.575812046249681</v>
      </c>
      <c r="H48" s="7" t="s">
        <v>112</v>
      </c>
    </row>
    <row r="49" spans="1:8" s="3" customFormat="1" ht="27" customHeight="1" x14ac:dyDescent="0.25">
      <c r="A49" s="7" t="s">
        <v>29</v>
      </c>
      <c r="B49" s="8">
        <v>9016033.1999999993</v>
      </c>
      <c r="C49" s="4">
        <v>9633741.8000000007</v>
      </c>
      <c r="D49" s="4">
        <v>9602074.8000000007</v>
      </c>
      <c r="E49" s="11">
        <f t="shared" si="0"/>
        <v>106.49999381102548</v>
      </c>
      <c r="F49" s="7" t="s">
        <v>87</v>
      </c>
      <c r="G49" s="11">
        <f t="shared" si="1"/>
        <v>99.671290754335985</v>
      </c>
      <c r="H49" s="6"/>
    </row>
    <row r="50" spans="1:8" s="3" customFormat="1" ht="51.75" customHeight="1" x14ac:dyDescent="0.25">
      <c r="A50" s="7" t="s">
        <v>30</v>
      </c>
      <c r="B50" s="8">
        <v>617564.1</v>
      </c>
      <c r="C50" s="4">
        <v>571077.80000000005</v>
      </c>
      <c r="D50" s="4">
        <v>508334.2</v>
      </c>
      <c r="E50" s="11">
        <f t="shared" si="0"/>
        <v>82.312783401755382</v>
      </c>
      <c r="F50" s="7" t="s">
        <v>88</v>
      </c>
      <c r="G50" s="11">
        <f t="shared" si="1"/>
        <v>89.013125707215366</v>
      </c>
      <c r="H50" s="7" t="s">
        <v>93</v>
      </c>
    </row>
    <row r="51" spans="1:8" s="3" customFormat="1" ht="99" customHeight="1" x14ac:dyDescent="0.25">
      <c r="A51" s="7" t="s">
        <v>31</v>
      </c>
      <c r="B51" s="8">
        <v>181699.4</v>
      </c>
      <c r="C51" s="4">
        <v>220959.5</v>
      </c>
      <c r="D51" s="4">
        <v>201881.7</v>
      </c>
      <c r="E51" s="11">
        <f t="shared" si="0"/>
        <v>111.10752154382459</v>
      </c>
      <c r="F51" s="7" t="s">
        <v>87</v>
      </c>
      <c r="G51" s="11">
        <f t="shared" si="1"/>
        <v>91.365929050346324</v>
      </c>
      <c r="H51" s="7" t="s">
        <v>112</v>
      </c>
    </row>
    <row r="52" spans="1:8" s="3" customFormat="1" ht="24.75" customHeight="1" x14ac:dyDescent="0.25">
      <c r="A52" s="7" t="s">
        <v>32</v>
      </c>
      <c r="B52" s="8">
        <v>3670625.4</v>
      </c>
      <c r="C52" s="4">
        <v>4677047.0999999996</v>
      </c>
      <c r="D52" s="4">
        <v>4642520.7</v>
      </c>
      <c r="E52" s="11">
        <f t="shared" si="0"/>
        <v>126.47764874072958</v>
      </c>
      <c r="F52" s="7" t="s">
        <v>87</v>
      </c>
      <c r="G52" s="11">
        <f t="shared" si="1"/>
        <v>99.261790628535692</v>
      </c>
      <c r="H52" s="6"/>
    </row>
    <row r="53" spans="1:8" s="3" customFormat="1" ht="39" customHeight="1" x14ac:dyDescent="0.25">
      <c r="A53" s="7" t="s">
        <v>33</v>
      </c>
      <c r="B53" s="8">
        <v>50584251.399999999</v>
      </c>
      <c r="C53" s="4">
        <v>48258916.899999999</v>
      </c>
      <c r="D53" s="4">
        <v>48158745.100000001</v>
      </c>
      <c r="E53" s="11">
        <f t="shared" si="0"/>
        <v>95.205016911646936</v>
      </c>
      <c r="F53" s="7"/>
      <c r="G53" s="11">
        <f t="shared" si="1"/>
        <v>99.792428412333479</v>
      </c>
      <c r="H53" s="6"/>
    </row>
    <row r="54" spans="1:8" s="3" customFormat="1" ht="26.25" customHeight="1" x14ac:dyDescent="0.25">
      <c r="A54" s="19" t="s">
        <v>70</v>
      </c>
      <c r="B54" s="16">
        <f>SUBTOTAL(9,B55:B57)</f>
        <v>10106050</v>
      </c>
      <c r="C54" s="16">
        <f t="shared" ref="C54:D54" si="8">SUBTOTAL(9,C55:C57)</f>
        <v>26807839.799999997</v>
      </c>
      <c r="D54" s="16">
        <f t="shared" si="8"/>
        <v>26172309.599999998</v>
      </c>
      <c r="E54" s="17">
        <f t="shared" si="0"/>
        <v>258.97664864116047</v>
      </c>
      <c r="F54" s="7"/>
      <c r="G54" s="17">
        <f t="shared" si="1"/>
        <v>97.629312153678285</v>
      </c>
      <c r="H54" s="6"/>
    </row>
    <row r="55" spans="1:8" s="3" customFormat="1" ht="95.25" customHeight="1" x14ac:dyDescent="0.25">
      <c r="A55" s="7" t="s">
        <v>34</v>
      </c>
      <c r="B55" s="8">
        <v>9813999.4000000004</v>
      </c>
      <c r="C55" s="4">
        <v>26443402.899999999</v>
      </c>
      <c r="D55" s="4">
        <v>25846517.5</v>
      </c>
      <c r="E55" s="11">
        <f t="shared" si="0"/>
        <v>263.36375667599896</v>
      </c>
      <c r="F55" s="7" t="s">
        <v>107</v>
      </c>
      <c r="G55" s="11">
        <f t="shared" si="1"/>
        <v>97.742781433020482</v>
      </c>
      <c r="H55" s="6"/>
    </row>
    <row r="56" spans="1:8" s="3" customFormat="1" ht="27" customHeight="1" x14ac:dyDescent="0.25">
      <c r="A56" s="7" t="s">
        <v>35</v>
      </c>
      <c r="B56" s="8">
        <v>96874.7</v>
      </c>
      <c r="C56" s="4">
        <v>95347.9</v>
      </c>
      <c r="D56" s="4">
        <v>95347.9</v>
      </c>
      <c r="E56" s="11">
        <f t="shared" si="0"/>
        <v>98.423943506405706</v>
      </c>
      <c r="F56" s="7"/>
      <c r="G56" s="11">
        <f t="shared" si="1"/>
        <v>100</v>
      </c>
      <c r="H56" s="6"/>
    </row>
    <row r="57" spans="1:8" s="3" customFormat="1" ht="102" customHeight="1" x14ac:dyDescent="0.25">
      <c r="A57" s="7" t="s">
        <v>36</v>
      </c>
      <c r="B57" s="8">
        <v>195175.9</v>
      </c>
      <c r="C57" s="4">
        <v>269089</v>
      </c>
      <c r="D57" s="4">
        <v>230444.2</v>
      </c>
      <c r="E57" s="11">
        <f t="shared" si="0"/>
        <v>118.07000761876851</v>
      </c>
      <c r="F57" s="7" t="s">
        <v>87</v>
      </c>
      <c r="G57" s="11">
        <f t="shared" si="1"/>
        <v>85.638654868835218</v>
      </c>
      <c r="H57" s="7" t="s">
        <v>112</v>
      </c>
    </row>
    <row r="58" spans="1:8" s="3" customFormat="1" ht="16.7" customHeight="1" x14ac:dyDescent="0.25">
      <c r="A58" s="19" t="s">
        <v>71</v>
      </c>
      <c r="B58" s="16">
        <f>SUBTOTAL(9,B59:B66)</f>
        <v>43671464.899999991</v>
      </c>
      <c r="C58" s="16">
        <f t="shared" ref="C58:D58" si="9">SUBTOTAL(9,C59:C66)</f>
        <v>58815325.900000006</v>
      </c>
      <c r="D58" s="16">
        <f t="shared" si="9"/>
        <v>58241617.600000009</v>
      </c>
      <c r="E58" s="17">
        <f t="shared" si="0"/>
        <v>133.36309586445776</v>
      </c>
      <c r="F58" s="7"/>
      <c r="G58" s="17">
        <f t="shared" si="1"/>
        <v>99.024559855410075</v>
      </c>
      <c r="H58" s="6"/>
    </row>
    <row r="59" spans="1:8" s="3" customFormat="1" ht="150" customHeight="1" x14ac:dyDescent="0.25">
      <c r="A59" s="7" t="s">
        <v>37</v>
      </c>
      <c r="B59" s="8">
        <v>14446199.6</v>
      </c>
      <c r="C59" s="4">
        <v>20080311.399999999</v>
      </c>
      <c r="D59" s="4">
        <v>20058224.800000001</v>
      </c>
      <c r="E59" s="11">
        <f t="shared" si="0"/>
        <v>138.84776173243515</v>
      </c>
      <c r="F59" s="7" t="s">
        <v>108</v>
      </c>
      <c r="G59" s="11">
        <f t="shared" si="1"/>
        <v>99.890008677853473</v>
      </c>
      <c r="H59" s="6"/>
    </row>
    <row r="60" spans="1:8" s="3" customFormat="1" ht="25.5" customHeight="1" x14ac:dyDescent="0.25">
      <c r="A60" s="7" t="s">
        <v>38</v>
      </c>
      <c r="B60" s="8">
        <v>3615641.8</v>
      </c>
      <c r="C60" s="4">
        <v>3870650.1</v>
      </c>
      <c r="D60" s="4">
        <v>3870566</v>
      </c>
      <c r="E60" s="11">
        <f t="shared" si="0"/>
        <v>107.050593341409</v>
      </c>
      <c r="F60" s="7" t="s">
        <v>87</v>
      </c>
      <c r="G60" s="11">
        <f t="shared" si="1"/>
        <v>99.99782723837528</v>
      </c>
      <c r="H60" s="6"/>
    </row>
    <row r="61" spans="1:8" s="3" customFormat="1" ht="22.5" customHeight="1" x14ac:dyDescent="0.25">
      <c r="A61" s="7" t="s">
        <v>39</v>
      </c>
      <c r="B61" s="8">
        <v>466427.2</v>
      </c>
      <c r="C61" s="4">
        <v>567848.1</v>
      </c>
      <c r="D61" s="4">
        <v>567848.1</v>
      </c>
      <c r="E61" s="11">
        <f t="shared" si="0"/>
        <v>121.74420788496039</v>
      </c>
      <c r="F61" s="7" t="s">
        <v>87</v>
      </c>
      <c r="G61" s="11">
        <f t="shared" si="1"/>
        <v>100</v>
      </c>
      <c r="H61" s="6"/>
    </row>
    <row r="62" spans="1:8" s="3" customFormat="1" ht="24" customHeight="1" x14ac:dyDescent="0.25">
      <c r="A62" s="7" t="s">
        <v>40</v>
      </c>
      <c r="B62" s="8">
        <v>38906.400000000001</v>
      </c>
      <c r="C62" s="4">
        <v>38921.599999999999</v>
      </c>
      <c r="D62" s="4">
        <v>38921.599999999999</v>
      </c>
      <c r="E62" s="11">
        <f t="shared" si="0"/>
        <v>100.03906812246828</v>
      </c>
      <c r="F62" s="7"/>
      <c r="G62" s="11">
        <f t="shared" si="1"/>
        <v>100</v>
      </c>
      <c r="H62" s="7"/>
    </row>
    <row r="63" spans="1:8" s="3" customFormat="1" ht="50.1" customHeight="1" x14ac:dyDescent="0.25">
      <c r="A63" s="7" t="s">
        <v>41</v>
      </c>
      <c r="B63" s="8">
        <v>696026.4</v>
      </c>
      <c r="C63" s="4">
        <v>766449.9</v>
      </c>
      <c r="D63" s="4">
        <v>766449.9</v>
      </c>
      <c r="E63" s="11">
        <f t="shared" si="0"/>
        <v>110.11793518176897</v>
      </c>
      <c r="F63" s="7" t="s">
        <v>87</v>
      </c>
      <c r="G63" s="11">
        <f t="shared" si="1"/>
        <v>100</v>
      </c>
      <c r="H63" s="6"/>
    </row>
    <row r="64" spans="1:8" s="3" customFormat="1" ht="39" customHeight="1" x14ac:dyDescent="0.25">
      <c r="A64" s="7" t="s">
        <v>42</v>
      </c>
      <c r="B64" s="8">
        <v>156076.70000000001</v>
      </c>
      <c r="C64" s="4">
        <v>401117.3</v>
      </c>
      <c r="D64" s="4">
        <v>401117.3</v>
      </c>
      <c r="E64" s="11">
        <f t="shared" si="0"/>
        <v>257.00011596862311</v>
      </c>
      <c r="F64" s="7" t="s">
        <v>87</v>
      </c>
      <c r="G64" s="11">
        <f t="shared" si="1"/>
        <v>100</v>
      </c>
      <c r="H64" s="7"/>
    </row>
    <row r="65" spans="1:8" s="3" customFormat="1" ht="33.4" customHeight="1" x14ac:dyDescent="0.25">
      <c r="A65" s="7" t="s">
        <v>72</v>
      </c>
      <c r="B65" s="8">
        <v>39809.800000000003</v>
      </c>
      <c r="C65" s="4">
        <v>39809.800000000003</v>
      </c>
      <c r="D65" s="4">
        <v>39809.800000000003</v>
      </c>
      <c r="E65" s="11">
        <f t="shared" si="0"/>
        <v>100</v>
      </c>
      <c r="F65" s="7"/>
      <c r="G65" s="11">
        <f t="shared" si="1"/>
        <v>100</v>
      </c>
      <c r="H65" s="6"/>
    </row>
    <row r="66" spans="1:8" s="3" customFormat="1" ht="143.25" customHeight="1" x14ac:dyDescent="0.25">
      <c r="A66" s="7" t="s">
        <v>73</v>
      </c>
      <c r="B66" s="8">
        <v>24212377</v>
      </c>
      <c r="C66" s="4">
        <v>33050217.699999999</v>
      </c>
      <c r="D66" s="4">
        <v>32498680.100000001</v>
      </c>
      <c r="E66" s="11">
        <f t="shared" si="0"/>
        <v>134.22341846073189</v>
      </c>
      <c r="F66" s="7" t="s">
        <v>110</v>
      </c>
      <c r="G66" s="11">
        <f t="shared" si="1"/>
        <v>98.331213412854467</v>
      </c>
      <c r="H66" s="6"/>
    </row>
    <row r="67" spans="1:8" s="3" customFormat="1" ht="23.25" customHeight="1" x14ac:dyDescent="0.25">
      <c r="A67" s="19" t="s">
        <v>74</v>
      </c>
      <c r="B67" s="16">
        <f>SUBTOTAL(9,B68:B72)</f>
        <v>62514665.300000004</v>
      </c>
      <c r="C67" s="16">
        <f t="shared" ref="C67:D67" si="10">SUBTOTAL(9,C68:C72)</f>
        <v>62534648.200000003</v>
      </c>
      <c r="D67" s="16">
        <f t="shared" si="10"/>
        <v>61688673.899999999</v>
      </c>
      <c r="E67" s="17">
        <f t="shared" si="0"/>
        <v>98.678723790591889</v>
      </c>
      <c r="F67" s="7"/>
      <c r="G67" s="17">
        <f t="shared" si="1"/>
        <v>98.647191078305283</v>
      </c>
      <c r="H67" s="6"/>
    </row>
    <row r="68" spans="1:8" s="3" customFormat="1" ht="21.75" customHeight="1" x14ac:dyDescent="0.25">
      <c r="A68" s="7" t="s">
        <v>43</v>
      </c>
      <c r="B68" s="8">
        <v>1196159.3</v>
      </c>
      <c r="C68" s="4">
        <v>1084976.2</v>
      </c>
      <c r="D68" s="4">
        <v>1077340.7</v>
      </c>
      <c r="E68" s="11">
        <f t="shared" si="0"/>
        <v>90.066657509580864</v>
      </c>
      <c r="F68" s="7" t="s">
        <v>87</v>
      </c>
      <c r="G68" s="11">
        <f t="shared" si="1"/>
        <v>99.296251844049678</v>
      </c>
      <c r="H68" s="6"/>
    </row>
    <row r="69" spans="1:8" s="3" customFormat="1" ht="21.75" customHeight="1" x14ac:dyDescent="0.25">
      <c r="A69" s="7" t="s">
        <v>44</v>
      </c>
      <c r="B69" s="8">
        <v>7505050.2000000002</v>
      </c>
      <c r="C69" s="4">
        <v>7894028.2000000002</v>
      </c>
      <c r="D69" s="4">
        <v>7702474</v>
      </c>
      <c r="E69" s="11">
        <f t="shared" si="0"/>
        <v>102.63054602885934</v>
      </c>
      <c r="F69" s="7"/>
      <c r="G69" s="11">
        <f t="shared" si="1"/>
        <v>97.573428987750503</v>
      </c>
      <c r="H69" s="6"/>
    </row>
    <row r="70" spans="1:8" s="3" customFormat="1" ht="21.75" customHeight="1" x14ac:dyDescent="0.25">
      <c r="A70" s="7" t="s">
        <v>45</v>
      </c>
      <c r="B70" s="8">
        <v>34847706.5</v>
      </c>
      <c r="C70" s="4">
        <v>35806797.399999999</v>
      </c>
      <c r="D70" s="4">
        <v>35496901.399999999</v>
      </c>
      <c r="E70" s="11">
        <f t="shared" si="0"/>
        <v>101.86294871371234</v>
      </c>
      <c r="F70" s="7"/>
      <c r="G70" s="11">
        <f t="shared" si="1"/>
        <v>99.134533042600452</v>
      </c>
      <c r="H70" s="6"/>
    </row>
    <row r="71" spans="1:8" s="3" customFormat="1" ht="21.75" customHeight="1" x14ac:dyDescent="0.25">
      <c r="A71" s="7" t="s">
        <v>46</v>
      </c>
      <c r="B71" s="8">
        <v>18522756.699999999</v>
      </c>
      <c r="C71" s="4">
        <v>17130596.699999999</v>
      </c>
      <c r="D71" s="4">
        <v>16802943.100000001</v>
      </c>
      <c r="E71" s="11">
        <f t="shared" si="0"/>
        <v>90.715131511715015</v>
      </c>
      <c r="F71" s="7" t="s">
        <v>87</v>
      </c>
      <c r="G71" s="11">
        <f t="shared" si="1"/>
        <v>98.087319398512278</v>
      </c>
      <c r="H71" s="6"/>
    </row>
    <row r="72" spans="1:8" s="3" customFormat="1" ht="45" customHeight="1" x14ac:dyDescent="0.25">
      <c r="A72" s="7" t="s">
        <v>47</v>
      </c>
      <c r="B72" s="8">
        <v>442992.6</v>
      </c>
      <c r="C72" s="4">
        <v>618249.69999999995</v>
      </c>
      <c r="D72" s="4">
        <v>609014.69999999995</v>
      </c>
      <c r="E72" s="11">
        <f t="shared" ref="E72:E87" si="11">D72*100/B72</f>
        <v>137.47739804231492</v>
      </c>
      <c r="F72" s="7" t="s">
        <v>91</v>
      </c>
      <c r="G72" s="11">
        <f t="shared" ref="G72:G87" si="12">D72*100/C72</f>
        <v>98.506266966243572</v>
      </c>
      <c r="H72" s="6"/>
    </row>
    <row r="73" spans="1:8" s="3" customFormat="1" ht="24.75" customHeight="1" x14ac:dyDescent="0.25">
      <c r="A73" s="19" t="s">
        <v>75</v>
      </c>
      <c r="B73" s="16">
        <f>SUBTOTAL(9,B74:B77)</f>
        <v>4750676</v>
      </c>
      <c r="C73" s="16">
        <f t="shared" ref="C73:D73" si="13">SUBTOTAL(9,C74:C77)</f>
        <v>7393231.9000000004</v>
      </c>
      <c r="D73" s="16">
        <f t="shared" si="13"/>
        <v>7372712.2999999998</v>
      </c>
      <c r="E73" s="17">
        <f t="shared" si="11"/>
        <v>155.19290938805341</v>
      </c>
      <c r="F73" s="7"/>
      <c r="G73" s="17">
        <f t="shared" si="12"/>
        <v>99.722454262526242</v>
      </c>
      <c r="H73" s="6"/>
    </row>
    <row r="74" spans="1:8" s="3" customFormat="1" ht="28.5" customHeight="1" x14ac:dyDescent="0.25">
      <c r="A74" s="7" t="s">
        <v>76</v>
      </c>
      <c r="B74" s="8">
        <v>3190577.9</v>
      </c>
      <c r="C74" s="4">
        <v>3468476.5</v>
      </c>
      <c r="D74" s="4">
        <v>3463094.4</v>
      </c>
      <c r="E74" s="11">
        <f t="shared" si="11"/>
        <v>108.54128965163333</v>
      </c>
      <c r="F74" s="7" t="s">
        <v>88</v>
      </c>
      <c r="G74" s="11">
        <f t="shared" si="12"/>
        <v>99.844828125547338</v>
      </c>
      <c r="H74" s="6"/>
    </row>
    <row r="75" spans="1:8" s="3" customFormat="1" ht="56.25" customHeight="1" x14ac:dyDescent="0.25">
      <c r="A75" s="7" t="s">
        <v>48</v>
      </c>
      <c r="B75" s="8">
        <v>209376.1</v>
      </c>
      <c r="C75" s="4">
        <v>1935558</v>
      </c>
      <c r="D75" s="4">
        <v>1929641.6</v>
      </c>
      <c r="E75" s="11">
        <f t="shared" si="11"/>
        <v>921.61502673896393</v>
      </c>
      <c r="F75" s="7" t="s">
        <v>91</v>
      </c>
      <c r="G75" s="11">
        <f t="shared" si="12"/>
        <v>99.694331040454486</v>
      </c>
      <c r="H75" s="7"/>
    </row>
    <row r="76" spans="1:8" s="3" customFormat="1" ht="22.5" customHeight="1" x14ac:dyDescent="0.25">
      <c r="A76" s="7" t="s">
        <v>49</v>
      </c>
      <c r="B76" s="8">
        <v>1281185.2</v>
      </c>
      <c r="C76" s="4">
        <v>1866195.5</v>
      </c>
      <c r="D76" s="4">
        <v>1857160.8</v>
      </c>
      <c r="E76" s="11">
        <f t="shared" si="11"/>
        <v>144.95646687145623</v>
      </c>
      <c r="F76" s="7" t="s">
        <v>87</v>
      </c>
      <c r="G76" s="11">
        <f t="shared" si="12"/>
        <v>99.515876016205155</v>
      </c>
      <c r="H76" s="6"/>
    </row>
    <row r="77" spans="1:8" s="3" customFormat="1" ht="33.4" customHeight="1" x14ac:dyDescent="0.25">
      <c r="A77" s="7" t="s">
        <v>50</v>
      </c>
      <c r="B77" s="8">
        <v>69536.800000000003</v>
      </c>
      <c r="C77" s="4">
        <v>123001.9</v>
      </c>
      <c r="D77" s="4">
        <v>122815.5</v>
      </c>
      <c r="E77" s="11">
        <f t="shared" si="11"/>
        <v>176.61943028727234</v>
      </c>
      <c r="F77" s="7" t="s">
        <v>87</v>
      </c>
      <c r="G77" s="11">
        <f t="shared" si="12"/>
        <v>99.848457625451317</v>
      </c>
      <c r="H77" s="6"/>
    </row>
    <row r="78" spans="1:8" s="3" customFormat="1" ht="33.4" customHeight="1" x14ac:dyDescent="0.25">
      <c r="A78" s="19" t="s">
        <v>77</v>
      </c>
      <c r="B78" s="16">
        <f>SUBTOTAL(9,B79:B81)</f>
        <v>1735091.8</v>
      </c>
      <c r="C78" s="16">
        <f t="shared" ref="C78:D78" si="14">SUBTOTAL(9,C79:C81)</f>
        <v>1864096.0999999999</v>
      </c>
      <c r="D78" s="16">
        <f t="shared" si="14"/>
        <v>1843174.8</v>
      </c>
      <c r="E78" s="17">
        <f t="shared" si="11"/>
        <v>106.22923813022457</v>
      </c>
      <c r="F78" s="7"/>
      <c r="G78" s="17">
        <f t="shared" si="12"/>
        <v>98.877670523531492</v>
      </c>
      <c r="H78" s="6"/>
    </row>
    <row r="79" spans="1:8" s="3" customFormat="1" ht="22.5" customHeight="1" x14ac:dyDescent="0.25">
      <c r="A79" s="7" t="s">
        <v>51</v>
      </c>
      <c r="B79" s="8">
        <v>995122</v>
      </c>
      <c r="C79" s="4">
        <v>1041645</v>
      </c>
      <c r="D79" s="4">
        <v>1024984.5</v>
      </c>
      <c r="E79" s="11">
        <f t="shared" si="11"/>
        <v>103.00088833328979</v>
      </c>
      <c r="F79" s="7"/>
      <c r="G79" s="11">
        <f t="shared" si="12"/>
        <v>98.400558731621615</v>
      </c>
      <c r="H79" s="6"/>
    </row>
    <row r="80" spans="1:8" s="3" customFormat="1" ht="22.5" customHeight="1" x14ac:dyDescent="0.25">
      <c r="A80" s="7" t="s">
        <v>52</v>
      </c>
      <c r="B80" s="8">
        <v>716586</v>
      </c>
      <c r="C80" s="4">
        <v>778734.7</v>
      </c>
      <c r="D80" s="4">
        <v>775143.8</v>
      </c>
      <c r="E80" s="11">
        <f t="shared" si="11"/>
        <v>108.17177561381328</v>
      </c>
      <c r="F80" s="7" t="s">
        <v>87</v>
      </c>
      <c r="G80" s="11">
        <f t="shared" si="12"/>
        <v>99.538880186024855</v>
      </c>
      <c r="H80" s="6"/>
    </row>
    <row r="81" spans="1:8" s="3" customFormat="1" ht="33.4" customHeight="1" x14ac:dyDescent="0.25">
      <c r="A81" s="7" t="s">
        <v>53</v>
      </c>
      <c r="B81" s="8">
        <v>23383.8</v>
      </c>
      <c r="C81" s="4">
        <v>43716.4</v>
      </c>
      <c r="D81" s="4">
        <v>43046.5</v>
      </c>
      <c r="E81" s="11">
        <f t="shared" si="11"/>
        <v>184.0868464492512</v>
      </c>
      <c r="F81" s="7" t="s">
        <v>87</v>
      </c>
      <c r="G81" s="11">
        <f t="shared" si="12"/>
        <v>98.467623134567347</v>
      </c>
      <c r="H81" s="6"/>
    </row>
    <row r="82" spans="1:8" s="3" customFormat="1" ht="50.1" customHeight="1" x14ac:dyDescent="0.25">
      <c r="A82" s="19" t="s">
        <v>78</v>
      </c>
      <c r="B82" s="16">
        <f>B83</f>
        <v>857243.9</v>
      </c>
      <c r="C82" s="16">
        <f t="shared" ref="C82:D82" si="15">C83</f>
        <v>857243.9</v>
      </c>
      <c r="D82" s="16">
        <f t="shared" si="15"/>
        <v>825532.1</v>
      </c>
      <c r="E82" s="17">
        <f t="shared" si="11"/>
        <v>96.300726082740283</v>
      </c>
      <c r="F82" s="7"/>
      <c r="G82" s="17">
        <f t="shared" si="12"/>
        <v>96.300726082740283</v>
      </c>
      <c r="H82" s="6"/>
    </row>
    <row r="83" spans="1:8" s="3" customFormat="1" ht="33.4" customHeight="1" x14ac:dyDescent="0.25">
      <c r="A83" s="7" t="s">
        <v>59</v>
      </c>
      <c r="B83" s="8">
        <v>857243.9</v>
      </c>
      <c r="C83" s="4">
        <v>857243.9</v>
      </c>
      <c r="D83" s="4">
        <v>825532.1</v>
      </c>
      <c r="E83" s="11">
        <f t="shared" si="11"/>
        <v>96.300726082740283</v>
      </c>
      <c r="F83" s="7"/>
      <c r="G83" s="11">
        <f t="shared" si="12"/>
        <v>96.300726082740283</v>
      </c>
      <c r="H83" s="6"/>
    </row>
    <row r="84" spans="1:8" s="3" customFormat="1" ht="66.95" customHeight="1" x14ac:dyDescent="0.25">
      <c r="A84" s="19" t="s">
        <v>79</v>
      </c>
      <c r="B84" s="16">
        <f>SUBTOTAL(9,B85:B87)</f>
        <v>26906581.5</v>
      </c>
      <c r="C84" s="16">
        <f t="shared" ref="C84:D84" si="16">SUBTOTAL(9,C85:C87)</f>
        <v>33588922.399999999</v>
      </c>
      <c r="D84" s="16">
        <f t="shared" si="16"/>
        <v>33588922.399999999</v>
      </c>
      <c r="E84" s="17">
        <f t="shared" si="11"/>
        <v>124.8353396361407</v>
      </c>
      <c r="F84" s="7"/>
      <c r="G84" s="17">
        <f t="shared" si="12"/>
        <v>100</v>
      </c>
      <c r="H84" s="6"/>
    </row>
    <row r="85" spans="1:8" s="3" customFormat="1" ht="48" customHeight="1" x14ac:dyDescent="0.25">
      <c r="A85" s="7" t="s">
        <v>55</v>
      </c>
      <c r="B85" s="8">
        <v>1285292.3999999999</v>
      </c>
      <c r="C85" s="4">
        <v>1285292.3999999999</v>
      </c>
      <c r="D85" s="4">
        <v>1285292.3999999999</v>
      </c>
      <c r="E85" s="11">
        <f t="shared" si="11"/>
        <v>100</v>
      </c>
      <c r="F85" s="7"/>
      <c r="G85" s="11">
        <f t="shared" si="12"/>
        <v>100</v>
      </c>
      <c r="H85" s="6"/>
    </row>
    <row r="86" spans="1:8" s="3" customFormat="1" ht="82.5" customHeight="1" x14ac:dyDescent="0.25">
      <c r="A86" s="7" t="s">
        <v>60</v>
      </c>
      <c r="B86" s="8"/>
      <c r="C86" s="4">
        <v>68000</v>
      </c>
      <c r="D86" s="4">
        <v>68000</v>
      </c>
      <c r="E86" s="11"/>
      <c r="F86" s="7" t="s">
        <v>90</v>
      </c>
      <c r="G86" s="11">
        <f t="shared" si="12"/>
        <v>100</v>
      </c>
      <c r="H86" s="6"/>
    </row>
    <row r="87" spans="1:8" s="3" customFormat="1" ht="33.4" customHeight="1" x14ac:dyDescent="0.25">
      <c r="A87" s="7" t="s">
        <v>56</v>
      </c>
      <c r="B87" s="8">
        <v>25621289.100000001</v>
      </c>
      <c r="C87" s="4">
        <v>32235630</v>
      </c>
      <c r="D87" s="4">
        <v>32235630</v>
      </c>
      <c r="E87" s="11">
        <f t="shared" si="11"/>
        <v>125.81580057968277</v>
      </c>
      <c r="F87" s="7" t="s">
        <v>87</v>
      </c>
      <c r="G87" s="11">
        <f t="shared" si="12"/>
        <v>100</v>
      </c>
      <c r="H87" s="6"/>
    </row>
    <row r="88" spans="1:8" ht="15" x14ac:dyDescent="0.25"/>
  </sheetData>
  <autoFilter ref="A7:J87" xr:uid="{00000000-0001-0000-0000-000000000000}"/>
  <mergeCells count="7">
    <mergeCell ref="A2:H2"/>
    <mergeCell ref="D5:D6"/>
    <mergeCell ref="A5:A6"/>
    <mergeCell ref="E5:F5"/>
    <mergeCell ref="G5:H5"/>
    <mergeCell ref="B5:B6"/>
    <mergeCell ref="C5:C6"/>
  </mergeCells>
  <pageMargins left="0.39370078740157483" right="0.39370078740157483" top="0.59055118110236227" bottom="0.59055118110236227" header="0.39370078740157483" footer="0.3937007874015748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Алсу Назиповна Хусаинова</dc:creator>
  <cp:lastModifiedBy>Минфин РТ - Алсу Назиповна Хусаинова</cp:lastModifiedBy>
  <cp:lastPrinted>2025-04-29T12:51:25Z</cp:lastPrinted>
  <dcterms:created xsi:type="dcterms:W3CDTF">2019-05-29T12:57:53Z</dcterms:created>
  <dcterms:modified xsi:type="dcterms:W3CDTF">2025-04-29T14:47:17Z</dcterms:modified>
</cp:coreProperties>
</file>