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5\ОТКРЫТЫЙ БЮДЖЕТ\по закону об исполнении\"/>
    </mc:Choice>
  </mc:AlternateContent>
  <xr:revisionPtr revIDLastSave="0" documentId="13_ncr:1_{D814ACD4-CF3A-44A1-90EB-7F6810AD4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4" r:id="rId1"/>
  </sheets>
  <definedNames>
    <definedName name="_xlnm._FilterDatabase" localSheetId="0" hidden="1">ДОХОДЫ!$A$8:$N$32</definedName>
    <definedName name="_xlnm.Print_Titles" localSheetId="0">ДОХОДЫ!$5:$7</definedName>
    <definedName name="_xlnm.Print_Area" localSheetId="0">ДОХОДЫ!$A$2:$M$32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4" l="1"/>
  <c r="K21" i="4"/>
  <c r="H22" i="4"/>
  <c r="G22" i="4"/>
  <c r="F22" i="4"/>
  <c r="E25" i="4"/>
  <c r="E22" i="4"/>
  <c r="D22" i="4"/>
  <c r="C22" i="4"/>
  <c r="B22" i="4"/>
  <c r="B21" i="4" l="1"/>
  <c r="H9" i="4" l="1"/>
  <c r="D9" i="4"/>
  <c r="C9" i="4"/>
  <c r="G9" i="4"/>
  <c r="F9" i="4"/>
  <c r="E9" i="4"/>
  <c r="I9" i="4"/>
  <c r="J9" i="4"/>
  <c r="K9" i="4"/>
  <c r="L9" i="4"/>
  <c r="M9" i="4"/>
  <c r="B9" i="4"/>
  <c r="M23" i="4"/>
  <c r="L23" i="4"/>
  <c r="K23" i="4"/>
  <c r="L8" i="4" l="1"/>
  <c r="K8" i="4"/>
  <c r="M8" i="4"/>
  <c r="C23" i="4" l="1"/>
  <c r="D23" i="4"/>
  <c r="E23" i="4"/>
  <c r="F23" i="4"/>
  <c r="G23" i="4"/>
  <c r="H23" i="4"/>
  <c r="I23" i="4"/>
  <c r="J23" i="4"/>
  <c r="B23" i="4"/>
  <c r="C8" i="4" l="1"/>
  <c r="B8" i="4"/>
  <c r="F8" i="4"/>
  <c r="H8" i="4"/>
  <c r="J8" i="4"/>
  <c r="I8" i="4"/>
  <c r="E8" i="4"/>
  <c r="G8" i="4"/>
  <c r="D8" i="4"/>
</calcChain>
</file>

<file path=xl/sharedStrings.xml><?xml version="1.0" encoding="utf-8"?>
<sst xmlns="http://schemas.openxmlformats.org/spreadsheetml/2006/main" count="48" uniqueCount="36">
  <si>
    <t>плановый период</t>
  </si>
  <si>
    <t xml:space="preserve">Наименование 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</si>
  <si>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</si>
  <si>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</si>
  <si>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</si>
  <si>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</si>
  <si>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</si>
  <si>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</si>
  <si>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</si>
  <si>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</si>
  <si>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</si>
  <si>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</si>
  <si>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</si>
  <si>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</si>
  <si>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</si>
  <si>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</si>
  <si>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Иные налоговые доходы</t>
  </si>
  <si>
    <t>Неналоговые доходы</t>
  </si>
  <si>
    <t>Дотации бюджетам бюджетной системы Российской Федерации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</si>
  <si>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</si>
  <si>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</si>
  <si>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</si>
  <si>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</si>
  <si>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ВСЕГО ДОХОДОВ</t>
  </si>
  <si>
    <t>НАЛОГОВЫЕ И НЕНАЛОГОВЫЕ ДОХОДЫ</t>
  </si>
  <si>
    <t>БЕЗВОЗМЕЗДНЫЕ ПОСТУПЛЕНИЯ</t>
  </si>
  <si>
    <t>2024 год</t>
  </si>
  <si>
    <t>Налог, взимаемый в связи с применением специального налогового режима «Автоматизированная упрощенная система налогообложения»</t>
  </si>
  <si>
    <t>2025 год</t>
  </si>
  <si>
    <t>(тыс. рублей)</t>
  </si>
  <si>
    <r>
      <t xml:space="preserve">Закон РТ от 28.11.2023 № 116-ЗРТ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23.11.2023)</t>
    </r>
  </si>
  <si>
    <r>
      <t xml:space="preserve">Закон РТ от 08.06.2024 № 32-ЗРТ 
"О внесении изменений в Закон 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06.06.2024)</t>
    </r>
  </si>
  <si>
    <r>
      <t xml:space="preserve">Закон РТ от 27.09.2024 № 67-ЗРТ 
"О внесении изменений в Закон 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27.09.2024)</t>
    </r>
  </si>
  <si>
    <r>
      <t xml:space="preserve">Закон РТ от 24.12.2024 № 97-ЗРТ 
"О внесении изменений в Закон РТ 
"О бюджете Республики Татарстан на 2024 год и на плановый период 2025 и 2026 годов" 
</t>
    </r>
    <r>
      <rPr>
        <i/>
        <sz val="12"/>
        <rFont val="Times New Roman"/>
        <family val="1"/>
        <charset val="204"/>
      </rPr>
      <t>(принят ГС РТ 23.12.2024)</t>
    </r>
  </si>
  <si>
    <r>
      <t xml:space="preserve">Сведения 
о внесенных изменениях в Закон Республики Татарстан "О бюджете Республики Татарстан на 2024 год
и на плановый период 2025 и 2026 годов" </t>
    </r>
    <r>
      <rPr>
        <i/>
        <sz val="14"/>
        <rFont val="Times New Roman"/>
        <family val="1"/>
        <charset val="204"/>
      </rPr>
      <t>(в части доходов)</t>
    </r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</si>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</sst>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3" fillId="0" borderId="0" xfId="1"/>
    <xf numFmtId="164" fontId="3" fillId="0" borderId="0" xfId="1" applyNumberFormat="1"/>
    <xf numFmtId="0" fontId="3" fillId="0" borderId="0" xfId="1" applyFill="1"/>
    <xf numFmtId="164" fontId="1" fillId="0" borderId="5" xfId="1" applyNumberFormat="1" applyFont="1" applyFill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/>
    </xf>
    <xf numFmtId="49" fontId="1" fillId="0" borderId="14" xfId="1" applyNumberFormat="1" applyFont="1" applyFill="1" applyBorder="1" applyAlignment="1">
      <alignment horizontal="justify" vertical="center" wrapText="1"/>
    </xf>
    <xf numFmtId="49" fontId="1" fillId="0" borderId="15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6" xfId="1" applyNumberFormat="1" applyFont="1" applyFill="1" applyBorder="1" applyAlignment="1">
      <alignment horizontal="right" vertical="center"/>
    </xf>
    <xf numFmtId="164" fontId="4" fillId="0" borderId="0" xfId="1" applyNumberFormat="1" applyFont="1"/>
    <xf numFmtId="164" fontId="1" fillId="0" borderId="8" xfId="1" applyNumberFormat="1" applyFont="1" applyFill="1" applyBorder="1" applyAlignment="1">
      <alignment horizontal="right" vertical="center"/>
    </xf>
    <xf numFmtId="164" fontId="1" fillId="0" borderId="9" xfId="1" applyNumberFormat="1" applyFont="1" applyFill="1" applyBorder="1" applyAlignment="1">
      <alignment horizontal="right" vertical="center"/>
    </xf>
    <xf numFmtId="49" fontId="2" fillId="0" borderId="13" xfId="1" applyNumberFormat="1" applyFont="1" applyFill="1" applyBorder="1" applyAlignment="1">
      <alignment horizontal="left" vertical="center" wrapText="1"/>
    </xf>
    <xf numFmtId="164" fontId="1" fillId="0" borderId="10" xfId="1" applyNumberFormat="1" applyFont="1" applyFill="1" applyBorder="1" applyAlignment="1">
      <alignment horizontal="right" vertical="center"/>
    </xf>
    <xf numFmtId="164" fontId="1" fillId="0" borderId="11" xfId="1" applyNumberFormat="1" applyFont="1" applyFill="1" applyBorder="1" applyAlignment="1">
      <alignment horizontal="right" vertical="center"/>
    </xf>
    <xf numFmtId="164" fontId="1" fillId="0" borderId="12" xfId="1" applyNumberFormat="1" applyFont="1" applyFill="1" applyBorder="1" applyAlignment="1">
      <alignment horizontal="right" vertical="center"/>
    </xf>
    <xf numFmtId="49" fontId="2" fillId="0" borderId="14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2"/>
  <sheetViews>
    <sheetView showGridLines="0" tabSelected="1" zoomScale="80" zoomScaleNormal="80" workbookViewId="0">
      <pane ySplit="7" topLeftCell="A53" activePane="bottomLeft" state="frozen"/>
      <selection pane="bottomLeft" activeCell="F15" sqref="F15"/>
    </sheetView>
  </sheetViews>
  <sheetFormatPr defaultRowHeight="10.15" customHeight="1" x14ac:dyDescent="0.25"/>
  <cols>
    <col min="1" max="1" width="44.42578125" style="1" customWidth="1"/>
    <col min="2" max="2" width="18.5703125" style="1" customWidth="1"/>
    <col min="3" max="3" width="15" style="1" customWidth="1"/>
    <col min="4" max="5" width="15.28515625" style="1" customWidth="1"/>
    <col min="6" max="6" width="14.5703125" style="1" customWidth="1"/>
    <col min="7" max="7" width="16.5703125" style="1" customWidth="1"/>
    <col min="8" max="8" width="15.28515625" style="1" customWidth="1"/>
    <col min="9" max="9" width="14.85546875" style="1" customWidth="1"/>
    <col min="10" max="10" width="15.42578125" style="1" customWidth="1"/>
    <col min="11" max="11" width="19" style="1" customWidth="1"/>
    <col min="12" max="12" width="14.7109375" style="1" customWidth="1"/>
    <col min="13" max="13" width="15.28515625" style="1" customWidth="1"/>
    <col min="14" max="16384" width="9.140625" style="1"/>
  </cols>
  <sheetData>
    <row r="2" spans="1:14" ht="56.25" customHeight="1" x14ac:dyDescent="0.3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5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"/>
    </row>
    <row r="4" spans="1:14" ht="15.75" thickBo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9" t="s">
        <v>29</v>
      </c>
      <c r="N4" s="2"/>
    </row>
    <row r="5" spans="1:14" ht="78.75" customHeight="1" thickBot="1" x14ac:dyDescent="0.3">
      <c r="A5" s="23" t="s">
        <v>1</v>
      </c>
      <c r="B5" s="20" t="s">
        <v>30</v>
      </c>
      <c r="C5" s="20"/>
      <c r="D5" s="20"/>
      <c r="E5" s="22" t="s">
        <v>31</v>
      </c>
      <c r="F5" s="20"/>
      <c r="G5" s="20"/>
      <c r="H5" s="20" t="s">
        <v>32</v>
      </c>
      <c r="I5" s="20"/>
      <c r="J5" s="20"/>
      <c r="K5" s="20" t="s">
        <v>33</v>
      </c>
      <c r="L5" s="20"/>
      <c r="M5" s="20"/>
    </row>
    <row r="6" spans="1:14" ht="16.5" customHeight="1" thickBot="1" x14ac:dyDescent="0.3">
      <c r="A6" s="23"/>
      <c r="B6" s="20" t="s">
        <v>26</v>
      </c>
      <c r="C6" s="20" t="s">
        <v>0</v>
      </c>
      <c r="D6" s="20"/>
      <c r="E6" s="20" t="s">
        <v>26</v>
      </c>
      <c r="F6" s="20" t="s">
        <v>0</v>
      </c>
      <c r="G6" s="20"/>
      <c r="H6" s="20" t="s">
        <v>26</v>
      </c>
      <c r="I6" s="20" t="s">
        <v>0</v>
      </c>
      <c r="J6" s="20"/>
      <c r="K6" s="20" t="s">
        <v>26</v>
      </c>
      <c r="L6" s="20" t="s">
        <v>0</v>
      </c>
      <c r="M6" s="20"/>
    </row>
    <row r="7" spans="1:14" ht="18.75" customHeight="1" thickBot="1" x14ac:dyDescent="0.3">
      <c r="A7" s="23"/>
      <c r="B7" s="20"/>
      <c r="C7" s="18" t="s">
        <v>28</v>
      </c>
      <c r="D7" s="18" t="s">
        <v>35</v>
      </c>
      <c r="E7" s="20"/>
      <c r="F7" s="18" t="s">
        <v>28</v>
      </c>
      <c r="G7" s="18" t="s">
        <v>35</v>
      </c>
      <c r="H7" s="20"/>
      <c r="I7" s="18" t="s">
        <v>28</v>
      </c>
      <c r="J7" s="18" t="s">
        <v>35</v>
      </c>
      <c r="K7" s="20"/>
      <c r="L7" s="18" t="s">
        <v>28</v>
      </c>
      <c r="M7" s="18" t="s">
        <v>35</v>
      </c>
    </row>
    <row r="8" spans="1:14" s="3" customFormat="1" ht="18.75" customHeight="1" x14ac:dyDescent="0.25">
      <c r="A8" s="13" t="s">
        <v>23</v>
      </c>
      <c r="B8" s="14">
        <f t="shared" ref="B8:J8" si="0">B9+B23</f>
        <v>399599130.09999996</v>
      </c>
      <c r="C8" s="15">
        <f t="shared" si="0"/>
        <v>403592206.90000004</v>
      </c>
      <c r="D8" s="16">
        <f t="shared" si="0"/>
        <v>427404227.90000004</v>
      </c>
      <c r="E8" s="14">
        <f t="shared" si="0"/>
        <v>429934184.09999996</v>
      </c>
      <c r="F8" s="15">
        <f t="shared" si="0"/>
        <v>403697655.5</v>
      </c>
      <c r="G8" s="16">
        <f t="shared" si="0"/>
        <v>427514822.10000002</v>
      </c>
      <c r="H8" s="14">
        <f t="shared" si="0"/>
        <v>484500471.19999999</v>
      </c>
      <c r="I8" s="15">
        <f t="shared" si="0"/>
        <v>403697655.5</v>
      </c>
      <c r="J8" s="16">
        <f t="shared" si="0"/>
        <v>427514822.10000002</v>
      </c>
      <c r="K8" s="14">
        <f t="shared" ref="K8:M8" si="1">K9+K23</f>
        <v>578172792.0999999</v>
      </c>
      <c r="L8" s="15">
        <f t="shared" si="1"/>
        <v>403697655.5</v>
      </c>
      <c r="M8" s="16">
        <f t="shared" si="1"/>
        <v>427514822.10000002</v>
      </c>
    </row>
    <row r="9" spans="1:14" s="3" customFormat="1" ht="34.5" customHeight="1" x14ac:dyDescent="0.25">
      <c r="A9" s="17" t="s">
        <v>24</v>
      </c>
      <c r="B9" s="4">
        <f t="shared" ref="B9:H9" si="2">B10+B11+B12+B13+B14+B16+B17+B18+B19+B20+B21+B22+B15</f>
        <v>332079393.59999996</v>
      </c>
      <c r="C9" s="8">
        <f t="shared" si="2"/>
        <v>348324631.10000002</v>
      </c>
      <c r="D9" s="8">
        <f t="shared" si="2"/>
        <v>364549832.70000005</v>
      </c>
      <c r="E9" s="4">
        <f t="shared" si="2"/>
        <v>355791393.59999996</v>
      </c>
      <c r="F9" s="8">
        <f t="shared" si="2"/>
        <v>348324631.10000002</v>
      </c>
      <c r="G9" s="9">
        <f t="shared" si="2"/>
        <v>364549832.70000005</v>
      </c>
      <c r="H9" s="4">
        <f t="shared" si="2"/>
        <v>406004942.5</v>
      </c>
      <c r="I9" s="8">
        <f t="shared" ref="I9:J9" si="3">I10+I11+I12+I13+I14+I16+I17+I18+I19+I20+I21+I22+I15</f>
        <v>348324631.10000002</v>
      </c>
      <c r="J9" s="9">
        <f t="shared" si="3"/>
        <v>364549832.70000005</v>
      </c>
      <c r="K9" s="4">
        <f t="shared" ref="K9:L9" si="4">K10+K11+K12+K13+K14+K16+K17+K18+K19+K20+K21+K22+K15</f>
        <v>490507595.09999996</v>
      </c>
      <c r="L9" s="8">
        <f t="shared" si="4"/>
        <v>348324631.10000002</v>
      </c>
      <c r="M9" s="9">
        <f t="shared" ref="M9" si="5">M10+M11+M12+M13+M14+M16+M17+M18+M19+M20+M21+M22+M15</f>
        <v>364549832.70000005</v>
      </c>
    </row>
    <row r="10" spans="1:14" s="3" customFormat="1" ht="18.75" customHeight="1" x14ac:dyDescent="0.25">
      <c r="A10" s="6" t="s">
        <v>2</v>
      </c>
      <c r="B10" s="4">
        <v>112821000</v>
      </c>
      <c r="C10" s="8">
        <v>118462050</v>
      </c>
      <c r="D10" s="9">
        <v>125570000</v>
      </c>
      <c r="E10" s="4">
        <v>117821000</v>
      </c>
      <c r="F10" s="8">
        <v>118462050</v>
      </c>
      <c r="G10" s="9">
        <v>125570000</v>
      </c>
      <c r="H10" s="4">
        <v>140000000</v>
      </c>
      <c r="I10" s="8">
        <v>118462050</v>
      </c>
      <c r="J10" s="9">
        <v>125570000</v>
      </c>
      <c r="K10" s="4">
        <v>165271072.5</v>
      </c>
      <c r="L10" s="8">
        <v>118462050</v>
      </c>
      <c r="M10" s="9">
        <v>125570000</v>
      </c>
    </row>
    <row r="11" spans="1:14" s="3" customFormat="1" ht="18.75" customHeight="1" x14ac:dyDescent="0.25">
      <c r="A11" s="6" t="s">
        <v>3</v>
      </c>
      <c r="B11" s="4">
        <v>96447420.200000003</v>
      </c>
      <c r="C11" s="8">
        <v>103551345.59999999</v>
      </c>
      <c r="D11" s="9">
        <v>111074382.8</v>
      </c>
      <c r="E11" s="4">
        <v>100447420.2</v>
      </c>
      <c r="F11" s="8">
        <v>103551345.59999999</v>
      </c>
      <c r="G11" s="9">
        <v>111074382.8</v>
      </c>
      <c r="H11" s="4">
        <v>115500000</v>
      </c>
      <c r="I11" s="8">
        <v>103551345.59999999</v>
      </c>
      <c r="J11" s="9">
        <v>111074382.8</v>
      </c>
      <c r="K11" s="4">
        <v>131700000</v>
      </c>
      <c r="L11" s="8">
        <v>103551345.59999999</v>
      </c>
      <c r="M11" s="9">
        <v>111074382.8</v>
      </c>
    </row>
    <row r="12" spans="1:14" s="3" customFormat="1" ht="45" customHeight="1" x14ac:dyDescent="0.25">
      <c r="A12" s="6" t="s">
        <v>4</v>
      </c>
      <c r="B12" s="4">
        <v>41439668.5</v>
      </c>
      <c r="C12" s="8">
        <v>43008931.899999999</v>
      </c>
      <c r="D12" s="9">
        <v>44477112.600000001</v>
      </c>
      <c r="E12" s="4">
        <v>41439668.5</v>
      </c>
      <c r="F12" s="8">
        <v>43008931.899999999</v>
      </c>
      <c r="G12" s="9">
        <v>44477112.600000001</v>
      </c>
      <c r="H12" s="4">
        <v>41439668.5</v>
      </c>
      <c r="I12" s="8">
        <v>43008931.899999999</v>
      </c>
      <c r="J12" s="9">
        <v>44477112.600000001</v>
      </c>
      <c r="K12" s="4">
        <v>42421908.399999999</v>
      </c>
      <c r="L12" s="8">
        <v>43008931.899999999</v>
      </c>
      <c r="M12" s="9">
        <v>44477112.600000001</v>
      </c>
    </row>
    <row r="13" spans="1:14" s="3" customFormat="1" ht="33.4" customHeight="1" x14ac:dyDescent="0.25">
      <c r="A13" s="6" t="s">
        <v>5</v>
      </c>
      <c r="B13" s="4">
        <v>15939098</v>
      </c>
      <c r="C13" s="8">
        <v>16576662.699999999</v>
      </c>
      <c r="D13" s="9">
        <v>17239726</v>
      </c>
      <c r="E13" s="4">
        <v>15939098</v>
      </c>
      <c r="F13" s="8">
        <v>16576662.699999999</v>
      </c>
      <c r="G13" s="9">
        <v>17239726</v>
      </c>
      <c r="H13" s="4">
        <v>19939098</v>
      </c>
      <c r="I13" s="8">
        <v>16576662.699999999</v>
      </c>
      <c r="J13" s="9">
        <v>17239726</v>
      </c>
      <c r="K13" s="4">
        <v>21118637.899999999</v>
      </c>
      <c r="L13" s="8">
        <v>16576662.699999999</v>
      </c>
      <c r="M13" s="9">
        <v>17239726</v>
      </c>
    </row>
    <row r="14" spans="1:14" s="3" customFormat="1" ht="18.75" customHeight="1" x14ac:dyDescent="0.25">
      <c r="A14" s="6" t="s">
        <v>6</v>
      </c>
      <c r="B14" s="4">
        <v>1300000</v>
      </c>
      <c r="C14" s="8">
        <v>1300000</v>
      </c>
      <c r="D14" s="9">
        <v>1300000</v>
      </c>
      <c r="E14" s="4">
        <v>1300000</v>
      </c>
      <c r="F14" s="8">
        <v>1300000</v>
      </c>
      <c r="G14" s="9">
        <v>1300000</v>
      </c>
      <c r="H14" s="4">
        <v>1300000</v>
      </c>
      <c r="I14" s="8">
        <v>1300000</v>
      </c>
      <c r="J14" s="9">
        <v>1300000</v>
      </c>
      <c r="K14" s="4">
        <v>2034663.8</v>
      </c>
      <c r="L14" s="8">
        <v>1300000</v>
      </c>
      <c r="M14" s="9">
        <v>1300000</v>
      </c>
    </row>
    <row r="15" spans="1:14" s="3" customFormat="1" ht="63.75" customHeight="1" x14ac:dyDescent="0.25">
      <c r="A15" s="6" t="s">
        <v>27</v>
      </c>
      <c r="B15" s="4">
        <v>46100</v>
      </c>
      <c r="C15" s="8">
        <v>46100</v>
      </c>
      <c r="D15" s="9">
        <v>46100</v>
      </c>
      <c r="E15" s="4">
        <v>46100</v>
      </c>
      <c r="F15" s="8">
        <v>46100</v>
      </c>
      <c r="G15" s="9">
        <v>46100</v>
      </c>
      <c r="H15" s="4">
        <v>110000</v>
      </c>
      <c r="I15" s="8">
        <v>46100</v>
      </c>
      <c r="J15" s="9">
        <v>46100</v>
      </c>
      <c r="K15" s="4">
        <v>150970.6</v>
      </c>
      <c r="L15" s="8">
        <v>46100</v>
      </c>
      <c r="M15" s="9">
        <v>46100</v>
      </c>
    </row>
    <row r="16" spans="1:14" s="3" customFormat="1" ht="18.75" customHeight="1" x14ac:dyDescent="0.25">
      <c r="A16" s="6" t="s">
        <v>7</v>
      </c>
      <c r="B16" s="4">
        <v>39141573.899999999</v>
      </c>
      <c r="C16" s="8">
        <v>40589812.100000001</v>
      </c>
      <c r="D16" s="9">
        <v>43187560.100000001</v>
      </c>
      <c r="E16" s="4">
        <v>39141573.899999999</v>
      </c>
      <c r="F16" s="8">
        <v>40589812.100000001</v>
      </c>
      <c r="G16" s="9">
        <v>43187560.100000001</v>
      </c>
      <c r="H16" s="4">
        <v>40077700</v>
      </c>
      <c r="I16" s="8">
        <v>40589812.100000001</v>
      </c>
      <c r="J16" s="9">
        <v>43187560.100000001</v>
      </c>
      <c r="K16" s="4">
        <v>41045402.399999999</v>
      </c>
      <c r="L16" s="8">
        <v>40589812.100000001</v>
      </c>
      <c r="M16" s="9">
        <v>43187560.100000001</v>
      </c>
    </row>
    <row r="17" spans="1:13" s="3" customFormat="1" ht="19.5" customHeight="1" x14ac:dyDescent="0.25">
      <c r="A17" s="6" t="s">
        <v>8</v>
      </c>
      <c r="B17" s="4">
        <v>6915130</v>
      </c>
      <c r="C17" s="8">
        <v>7115668.7999999998</v>
      </c>
      <c r="D17" s="9">
        <v>7322023.2000000002</v>
      </c>
      <c r="E17" s="4">
        <v>6915130</v>
      </c>
      <c r="F17" s="8">
        <v>7115668.7999999998</v>
      </c>
      <c r="G17" s="9">
        <v>7322023.2000000002</v>
      </c>
      <c r="H17" s="4">
        <v>6915130</v>
      </c>
      <c r="I17" s="8">
        <v>7115668.7999999998</v>
      </c>
      <c r="J17" s="9">
        <v>7322023.2000000002</v>
      </c>
      <c r="K17" s="4">
        <v>7067139.4000000004</v>
      </c>
      <c r="L17" s="8">
        <v>7115668.7999999998</v>
      </c>
      <c r="M17" s="9">
        <v>7322023.2000000002</v>
      </c>
    </row>
    <row r="18" spans="1:13" s="3" customFormat="1" ht="16.7" customHeight="1" x14ac:dyDescent="0.25">
      <c r="A18" s="6" t="s">
        <v>9</v>
      </c>
      <c r="B18" s="4">
        <v>5964</v>
      </c>
      <c r="C18" s="8">
        <v>5964</v>
      </c>
      <c r="D18" s="9">
        <v>5964</v>
      </c>
      <c r="E18" s="4">
        <v>5964</v>
      </c>
      <c r="F18" s="8">
        <v>5964</v>
      </c>
      <c r="G18" s="9">
        <v>5964</v>
      </c>
      <c r="H18" s="4">
        <v>5964</v>
      </c>
      <c r="I18" s="8">
        <v>5964</v>
      </c>
      <c r="J18" s="9">
        <v>5964</v>
      </c>
      <c r="K18" s="4">
        <v>6426</v>
      </c>
      <c r="L18" s="8">
        <v>5964</v>
      </c>
      <c r="M18" s="9">
        <v>5964</v>
      </c>
    </row>
    <row r="19" spans="1:13" s="3" customFormat="1" ht="21" customHeight="1" x14ac:dyDescent="0.25">
      <c r="A19" s="6" t="s">
        <v>10</v>
      </c>
      <c r="B19" s="4">
        <v>8966</v>
      </c>
      <c r="C19" s="8">
        <v>8966</v>
      </c>
      <c r="D19" s="9">
        <v>8966</v>
      </c>
      <c r="E19" s="4">
        <v>8966</v>
      </c>
      <c r="F19" s="8">
        <v>8966</v>
      </c>
      <c r="G19" s="9">
        <v>8966</v>
      </c>
      <c r="H19" s="4">
        <v>8966</v>
      </c>
      <c r="I19" s="8">
        <v>8966</v>
      </c>
      <c r="J19" s="9">
        <v>8966</v>
      </c>
      <c r="K19" s="4">
        <v>15500.1</v>
      </c>
      <c r="L19" s="8">
        <v>8966</v>
      </c>
      <c r="M19" s="9">
        <v>8966</v>
      </c>
    </row>
    <row r="20" spans="1:13" s="3" customFormat="1" ht="50.1" customHeight="1" x14ac:dyDescent="0.25">
      <c r="A20" s="6" t="s">
        <v>11</v>
      </c>
      <c r="B20" s="4">
        <v>2000</v>
      </c>
      <c r="C20" s="8">
        <v>2000</v>
      </c>
      <c r="D20" s="9">
        <v>2000</v>
      </c>
      <c r="E20" s="4">
        <v>2000</v>
      </c>
      <c r="F20" s="8">
        <v>2000</v>
      </c>
      <c r="G20" s="9">
        <v>2000</v>
      </c>
      <c r="H20" s="4">
        <v>2000</v>
      </c>
      <c r="I20" s="8">
        <v>2000</v>
      </c>
      <c r="J20" s="9">
        <v>2000</v>
      </c>
      <c r="K20" s="4">
        <v>2377.1999999999998</v>
      </c>
      <c r="L20" s="8">
        <v>2000</v>
      </c>
      <c r="M20" s="9">
        <v>2000</v>
      </c>
    </row>
    <row r="21" spans="1:13" s="3" customFormat="1" ht="18.75" customHeight="1" x14ac:dyDescent="0.25">
      <c r="A21" s="6" t="s">
        <v>16</v>
      </c>
      <c r="B21" s="4">
        <f>727447</f>
        <v>727447</v>
      </c>
      <c r="C21" s="8">
        <v>733300</v>
      </c>
      <c r="D21" s="9">
        <v>731526</v>
      </c>
      <c r="E21" s="4">
        <v>727447</v>
      </c>
      <c r="F21" s="8">
        <v>733300</v>
      </c>
      <c r="G21" s="9">
        <v>731526</v>
      </c>
      <c r="H21" s="4">
        <v>727447</v>
      </c>
      <c r="I21" s="8">
        <v>733300</v>
      </c>
      <c r="J21" s="9">
        <v>731526</v>
      </c>
      <c r="K21" s="4">
        <f>700019.4+13.6</f>
        <v>700033</v>
      </c>
      <c r="L21" s="8">
        <v>733300</v>
      </c>
      <c r="M21" s="9">
        <v>731526</v>
      </c>
    </row>
    <row r="22" spans="1:13" s="3" customFormat="1" ht="18.75" customHeight="1" x14ac:dyDescent="0.25">
      <c r="A22" s="6" t="s">
        <v>17</v>
      </c>
      <c r="B22" s="4">
        <f>12601993.5+273729+776640+25398+51.5+3607114+100</f>
        <v>17285026</v>
      </c>
      <c r="C22" s="8">
        <f>12233353.8+277360+780470.7+25399+51.5+3607095+100</f>
        <v>16923830</v>
      </c>
      <c r="D22" s="9">
        <f>8885476+281152+785147+25400+52+3607145+100</f>
        <v>13584472</v>
      </c>
      <c r="E22" s="4">
        <f>24601993.5+273729+776640+2737398+51.5+3607114+100</f>
        <v>31997026</v>
      </c>
      <c r="F22" s="8">
        <f>12233353.8+277360+780470.7+25399+51.5+3607095+100</f>
        <v>16923830</v>
      </c>
      <c r="G22" s="9">
        <f>8885476+281152+785147+25400+52+3607145+100</f>
        <v>13584472</v>
      </c>
      <c r="H22" s="4">
        <f>31021588+449478+1682412+2737398+59+4079771+8263</f>
        <v>39978969</v>
      </c>
      <c r="I22" s="8">
        <v>16923830</v>
      </c>
      <c r="J22" s="9">
        <v>13584472</v>
      </c>
      <c r="K22" s="4">
        <f>68243271.2+514104+2017559.6+2897785+59+5296349+4336</f>
        <v>78973463.799999997</v>
      </c>
      <c r="L22" s="8">
        <v>16923830</v>
      </c>
      <c r="M22" s="9">
        <v>13584472</v>
      </c>
    </row>
    <row r="23" spans="1:13" s="3" customFormat="1" ht="18.75" customHeight="1" x14ac:dyDescent="0.25">
      <c r="A23" s="6" t="s">
        <v>25</v>
      </c>
      <c r="B23" s="4">
        <f t="shared" ref="B23:M23" si="6">B24+B25+B26+B27+B28+B29+B30+B31+B32</f>
        <v>67519736.5</v>
      </c>
      <c r="C23" s="8">
        <f t="shared" si="6"/>
        <v>55267575.800000004</v>
      </c>
      <c r="D23" s="9">
        <f t="shared" si="6"/>
        <v>62854395.199999996</v>
      </c>
      <c r="E23" s="4">
        <f t="shared" si="6"/>
        <v>74142790.5</v>
      </c>
      <c r="F23" s="8">
        <f t="shared" si="6"/>
        <v>55373024.399999999</v>
      </c>
      <c r="G23" s="9">
        <f t="shared" si="6"/>
        <v>62964989.399999999</v>
      </c>
      <c r="H23" s="4">
        <f t="shared" si="6"/>
        <v>78495528.700000003</v>
      </c>
      <c r="I23" s="8">
        <f t="shared" si="6"/>
        <v>55373024.399999999</v>
      </c>
      <c r="J23" s="9">
        <f t="shared" si="6"/>
        <v>62964989.399999999</v>
      </c>
      <c r="K23" s="4">
        <f t="shared" si="6"/>
        <v>87665196.999999985</v>
      </c>
      <c r="L23" s="8">
        <f t="shared" si="6"/>
        <v>55373024.399999999</v>
      </c>
      <c r="M23" s="9">
        <f t="shared" si="6"/>
        <v>62964989.399999999</v>
      </c>
    </row>
    <row r="24" spans="1:13" s="3" customFormat="1" ht="30.75" customHeight="1" x14ac:dyDescent="0.25">
      <c r="A24" s="6" t="s">
        <v>18</v>
      </c>
      <c r="B24" s="4"/>
      <c r="C24" s="8"/>
      <c r="D24" s="9"/>
      <c r="E24" s="4"/>
      <c r="F24" s="8"/>
      <c r="G24" s="9"/>
      <c r="H24" s="4">
        <v>204096</v>
      </c>
      <c r="I24" s="8"/>
      <c r="J24" s="9"/>
      <c r="K24" s="4">
        <v>272096</v>
      </c>
      <c r="L24" s="8"/>
      <c r="M24" s="9"/>
    </row>
    <row r="25" spans="1:13" s="3" customFormat="1" ht="52.5" customHeight="1" x14ac:dyDescent="0.25">
      <c r="A25" s="6" t="s">
        <v>12</v>
      </c>
      <c r="B25" s="4">
        <v>57735882.100000001</v>
      </c>
      <c r="C25" s="8">
        <v>45300010.200000003</v>
      </c>
      <c r="D25" s="9">
        <v>52788271.799999997</v>
      </c>
      <c r="E25" s="4">
        <f>61749129.3</f>
        <v>61749129.299999997</v>
      </c>
      <c r="F25" s="8">
        <v>45391215.799999997</v>
      </c>
      <c r="G25" s="9">
        <v>52898866</v>
      </c>
      <c r="H25" s="4">
        <v>63384126</v>
      </c>
      <c r="I25" s="8">
        <v>45391215.799999997</v>
      </c>
      <c r="J25" s="9">
        <v>52898866</v>
      </c>
      <c r="K25" s="4">
        <v>65780399.200000003</v>
      </c>
      <c r="L25" s="8">
        <v>45391215.799999997</v>
      </c>
      <c r="M25" s="9">
        <v>52898866</v>
      </c>
    </row>
    <row r="26" spans="1:13" s="3" customFormat="1" ht="33.4" customHeight="1" x14ac:dyDescent="0.25">
      <c r="A26" s="6" t="s">
        <v>13</v>
      </c>
      <c r="B26" s="4">
        <v>6841115.5</v>
      </c>
      <c r="C26" s="8">
        <v>7234009.7000000002</v>
      </c>
      <c r="D26" s="9">
        <v>7307737.0999999996</v>
      </c>
      <c r="E26" s="4">
        <v>6851277.9000000004</v>
      </c>
      <c r="F26" s="8">
        <v>7234009.7000000002</v>
      </c>
      <c r="G26" s="9">
        <v>7307737.0999999996</v>
      </c>
      <c r="H26" s="4">
        <v>6802211</v>
      </c>
      <c r="I26" s="8">
        <v>7234009.7000000002</v>
      </c>
      <c r="J26" s="9">
        <v>7307737.0999999996</v>
      </c>
      <c r="K26" s="4">
        <v>6388454.9000000004</v>
      </c>
      <c r="L26" s="8">
        <v>7234009.7000000002</v>
      </c>
      <c r="M26" s="9">
        <v>7307737.0999999996</v>
      </c>
    </row>
    <row r="27" spans="1:13" s="3" customFormat="1" ht="18.75" customHeight="1" x14ac:dyDescent="0.25">
      <c r="A27" s="6" t="s">
        <v>14</v>
      </c>
      <c r="B27" s="4">
        <v>2695508.3</v>
      </c>
      <c r="C27" s="8">
        <v>2733555.9</v>
      </c>
      <c r="D27" s="9">
        <v>2758386.3</v>
      </c>
      <c r="E27" s="4">
        <v>3098462.8</v>
      </c>
      <c r="F27" s="8">
        <v>2733555.9</v>
      </c>
      <c r="G27" s="9">
        <v>2758386.3</v>
      </c>
      <c r="H27" s="4">
        <v>4496686.9000000004</v>
      </c>
      <c r="I27" s="8">
        <v>2733555.9</v>
      </c>
      <c r="J27" s="9">
        <v>2758386.3</v>
      </c>
      <c r="K27" s="4">
        <v>4604744.3</v>
      </c>
      <c r="L27" s="8">
        <v>2733555.9</v>
      </c>
      <c r="M27" s="9">
        <v>2758386.3</v>
      </c>
    </row>
    <row r="28" spans="1:13" s="3" customFormat="1" ht="48.75" customHeight="1" x14ac:dyDescent="0.25">
      <c r="A28" s="6" t="s">
        <v>15</v>
      </c>
      <c r="B28" s="4">
        <v>247230.6</v>
      </c>
      <c r="C28" s="8"/>
      <c r="D28" s="9"/>
      <c r="E28" s="4">
        <v>1019349</v>
      </c>
      <c r="F28" s="8">
        <v>14243</v>
      </c>
      <c r="G28" s="9"/>
      <c r="H28" s="4">
        <v>1382827.9</v>
      </c>
      <c r="I28" s="8">
        <v>14243</v>
      </c>
      <c r="J28" s="9"/>
      <c r="K28" s="4">
        <v>2914898.5</v>
      </c>
      <c r="L28" s="8">
        <v>14243</v>
      </c>
      <c r="M28" s="9"/>
    </row>
    <row r="29" spans="1:13" s="3" customFormat="1" ht="34.5" customHeight="1" x14ac:dyDescent="0.25">
      <c r="A29" s="6" t="s">
        <v>19</v>
      </c>
      <c r="B29" s="4"/>
      <c r="C29" s="8"/>
      <c r="D29" s="9"/>
      <c r="E29" s="4"/>
      <c r="F29" s="8"/>
      <c r="G29" s="9"/>
      <c r="H29" s="4">
        <v>8958.1</v>
      </c>
      <c r="I29" s="8"/>
      <c r="J29" s="9"/>
      <c r="K29" s="4">
        <v>17291.3</v>
      </c>
      <c r="L29" s="8"/>
      <c r="M29" s="9"/>
    </row>
    <row r="30" spans="1:13" s="3" customFormat="1" ht="18.75" customHeight="1" x14ac:dyDescent="0.25">
      <c r="A30" s="6" t="s">
        <v>22</v>
      </c>
      <c r="B30" s="4"/>
      <c r="C30" s="8"/>
      <c r="D30" s="9"/>
      <c r="E30" s="4"/>
      <c r="F30" s="8"/>
      <c r="G30" s="9"/>
      <c r="H30" s="4">
        <v>792051.3</v>
      </c>
      <c r="I30" s="8"/>
      <c r="J30" s="9"/>
      <c r="K30" s="4">
        <v>4793244.0999999996</v>
      </c>
      <c r="L30" s="8"/>
      <c r="M30" s="9"/>
    </row>
    <row r="31" spans="1:13" s="3" customFormat="1" ht="81" customHeight="1" x14ac:dyDescent="0.25">
      <c r="A31" s="6" t="s">
        <v>20</v>
      </c>
      <c r="B31" s="4"/>
      <c r="C31" s="8"/>
      <c r="D31" s="9"/>
      <c r="E31" s="4">
        <v>1434472.4</v>
      </c>
      <c r="F31" s="8"/>
      <c r="G31" s="9"/>
      <c r="H31" s="4">
        <v>1434472.4</v>
      </c>
      <c r="I31" s="8"/>
      <c r="J31" s="9"/>
      <c r="K31" s="4">
        <v>3106046.6</v>
      </c>
      <c r="L31" s="8"/>
      <c r="M31" s="9"/>
    </row>
    <row r="32" spans="1:13" s="3" customFormat="1" ht="67.5" customHeight="1" thickBot="1" x14ac:dyDescent="0.3">
      <c r="A32" s="7" t="s">
        <v>21</v>
      </c>
      <c r="B32" s="5"/>
      <c r="C32" s="11"/>
      <c r="D32" s="12"/>
      <c r="E32" s="5">
        <v>-9900.9</v>
      </c>
      <c r="F32" s="11"/>
      <c r="G32" s="12"/>
      <c r="H32" s="5">
        <v>-9900.9</v>
      </c>
      <c r="I32" s="11"/>
      <c r="J32" s="12"/>
      <c r="K32" s="5">
        <v>-211977.9</v>
      </c>
      <c r="L32" s="11"/>
      <c r="M32" s="12"/>
    </row>
  </sheetData>
  <autoFilter ref="A8:N32" xr:uid="{00000000-0001-0000-0000-000000000000}"/>
  <mergeCells count="14">
    <mergeCell ref="F6:G6"/>
    <mergeCell ref="K5:M5"/>
    <mergeCell ref="K6:K7"/>
    <mergeCell ref="L6:M6"/>
    <mergeCell ref="A2:M2"/>
    <mergeCell ref="H5:J5"/>
    <mergeCell ref="H6:H7"/>
    <mergeCell ref="I6:J6"/>
    <mergeCell ref="B5:D5"/>
    <mergeCell ref="E5:G5"/>
    <mergeCell ref="C6:D6"/>
    <mergeCell ref="B6:B7"/>
    <mergeCell ref="A5:A7"/>
    <mergeCell ref="E6:E7"/>
  </mergeCells>
  <pageMargins left="0.39370078740157483" right="0.39370078740157483" top="0.59055118110236227" bottom="0.59055118110236227" header="0.39370078740157483" footer="0.3937007874015748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Алсу Назиповна Хусаинова</dc:creator>
  <cp:lastModifiedBy>Минфин РТ - Алсу Назиповна Хусаинова</cp:lastModifiedBy>
  <cp:lastPrinted>2025-04-29T07:13:22Z</cp:lastPrinted>
  <dcterms:created xsi:type="dcterms:W3CDTF">2019-05-29T12:57:53Z</dcterms:created>
  <dcterms:modified xsi:type="dcterms:W3CDTF">2025-04-29T07:28:08Z</dcterms:modified>
</cp:coreProperties>
</file>