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8880" windowHeight="2835"/>
  </bookViews>
  <sheets>
    <sheet name="сравн. утв. план и факт" sheetId="1" r:id="rId1"/>
  </sheets>
  <definedNames>
    <definedName name="_xlnm.Print_Titles" localSheetId="0">'сравн. утв. план и факт'!$4:$5</definedName>
    <definedName name="_xlnm.Print_Area" localSheetId="0">'сравн. утв. план и факт'!$A$1:$I$24</definedName>
  </definedNames>
  <calcPr calcId="145621"/>
</workbook>
</file>

<file path=xl/calcChain.xml><?xml version="1.0" encoding="utf-8"?>
<calcChain xmlns="http://schemas.openxmlformats.org/spreadsheetml/2006/main">
  <c r="H7" i="1" l="1"/>
  <c r="H12" i="1"/>
  <c r="H13" i="1"/>
  <c r="H16" i="1"/>
  <c r="H17" i="1"/>
  <c r="H18" i="1"/>
  <c r="H20" i="1"/>
  <c r="H22" i="1"/>
  <c r="H6" i="1"/>
  <c r="C23" i="1" l="1"/>
  <c r="E23" i="1" s="1"/>
  <c r="F22" i="1"/>
  <c r="E22" i="1"/>
  <c r="G21" i="1"/>
  <c r="E21" i="1"/>
  <c r="G20" i="1"/>
  <c r="F20" i="1"/>
  <c r="E20" i="1"/>
  <c r="G19" i="1"/>
  <c r="B19" i="1"/>
  <c r="G18" i="1"/>
  <c r="F18" i="1"/>
  <c r="E18" i="1"/>
  <c r="G17" i="1"/>
  <c r="F17" i="1"/>
  <c r="E17" i="1"/>
  <c r="G16" i="1"/>
  <c r="F16" i="1"/>
  <c r="E16" i="1"/>
  <c r="G15" i="1"/>
  <c r="E15" i="1"/>
  <c r="G14" i="1"/>
  <c r="E14" i="1"/>
  <c r="G13" i="1"/>
  <c r="F13" i="1"/>
  <c r="E13" i="1"/>
  <c r="G12" i="1"/>
  <c r="F12" i="1"/>
  <c r="E12" i="1"/>
  <c r="G11" i="1"/>
  <c r="E11" i="1"/>
  <c r="D10" i="1"/>
  <c r="C10" i="1"/>
  <c r="F10" i="1" s="1"/>
  <c r="G9" i="1"/>
  <c r="B9" i="1"/>
  <c r="G8" i="1"/>
  <c r="E8" i="1"/>
  <c r="G7" i="1"/>
  <c r="F7" i="1"/>
  <c r="E7" i="1"/>
  <c r="G6" i="1"/>
  <c r="F6" i="1"/>
  <c r="E6" i="1"/>
  <c r="E19" i="1" l="1"/>
  <c r="H19" i="1"/>
  <c r="F19" i="1"/>
  <c r="D24" i="1"/>
  <c r="H10" i="1"/>
  <c r="B24" i="1"/>
  <c r="H9" i="1"/>
  <c r="C24" i="1"/>
  <c r="G10" i="1"/>
  <c r="E9" i="1"/>
  <c r="E10" i="1"/>
  <c r="G23" i="1"/>
  <c r="F9" i="1"/>
  <c r="G24" i="1" l="1"/>
  <c r="H24" i="1"/>
  <c r="E24" i="1"/>
</calcChain>
</file>

<file path=xl/sharedStrings.xml><?xml version="1.0" encoding="utf-8"?>
<sst xmlns="http://schemas.openxmlformats.org/spreadsheetml/2006/main" count="42" uniqueCount="42">
  <si>
    <t>Наименование</t>
  </si>
  <si>
    <t>откл. уточн.плана от принятого бюджета</t>
  </si>
  <si>
    <t>Субсидии бюджетам муниципальных районов на выравнивание бюджетной обеспеченности и предоставление иных межбюджетных трансфертов бюджетам поселений, входящих в состав муниципального района</t>
  </si>
  <si>
    <t>Субсидии бюджетам муниципальных районов и городских округов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организацию предоставления дополнительного образования детей в муниципальных образовательных организациях, создание условий для осуществления присмотра и ухода за детьми, содержания детей в муниципальных образовательных организациях, а также на организацию отдыха детей в каникулярное время</t>
  </si>
  <si>
    <t>Субсидии местным бюджетам на реализацию подпрограммы "Устойчивое развитие сельских территорий" Государственной программы "Развитие сельского хозяйства и регулирование рынков сельскохозяйственной продукции, сырья и продовольствия в Республике Татарстан на 2013 - 2020 годы"</t>
  </si>
  <si>
    <t>Субсидии местным бюджетам на реализацию государственной программы "Развитие молодежной политики, физической культуры и спорта в Республике Татарстан на 2014 - 2020 годы"</t>
  </si>
  <si>
    <t>Субсидии местным бюджетам на реализацию подпрограммы "Реализация мероприятий Республиканской адресной программы по переселению граждан из аварийного жилищного фонда в 2014 - 2017 годах"</t>
  </si>
  <si>
    <t>Субсидии на софинансирование капитальных вложений в объекты государственной (муниципальной) собственности Республики Татарстан</t>
  </si>
  <si>
    <t>Субсидии местным бюджетам на реализацию государственной программы "Охрана окружающей среды, воспроизводство и использование природных ресурсов Республики Татарстан на 2014 - 2020 годы"</t>
  </si>
  <si>
    <t>Субсидии местным бюджетам на реализацию подпрограммы "Развитие автомобильного, городского электрического транспорта, в том числе метро, на 2014 - 2022 годы"</t>
  </si>
  <si>
    <t>Субсидии местным бюджетам на реализацию  государственной программы "Развитие рынка газомоторного топлива в Республике Татарстан на 2013 - 2023 годы"</t>
  </si>
  <si>
    <t>Субсидии местным бюджетам на совершенствование, развитие и сохранение сети автомобильных дорог Республики Татарстан</t>
  </si>
  <si>
    <t>Мероприятия в области образования, направленные на поддержку молодых специалистов</t>
  </si>
  <si>
    <t>Субсидии местным бюджетам на реализацию государственной программы "Обеспечение качественным жильем и услугами жилищно-коммунального хозяйства населения Республики Татарстан на 2014 - 2020 годы</t>
  </si>
  <si>
    <t>Субсидии на софинансирование капитальных вложений в объекты государственной (муниципальной) собственности</t>
  </si>
  <si>
    <t>Субсидии местным бюджетам на реализацию государственной программы "Развитие культуры Республики Татарстан на 2014 - 2020 годы"</t>
  </si>
  <si>
    <t>Межбюджетные трансферты, передаваемые бюджетам муниципальных образований для финансовой поддержки территориального общественного самоуправления</t>
  </si>
  <si>
    <t xml:space="preserve">Субсидии за призовые места в республиканском конкурсе на звание "Территория здоровья" </t>
  </si>
  <si>
    <t xml:space="preserve">Содержание и развитие  многофункциональных центров предоставления государственных и муниципальных услуг </t>
  </si>
  <si>
    <t>Иные субсидии местным бюджетам для софинансирования расходных обязательств по исполнению полномочий органов местного самоуправления по вопросам местного значения</t>
  </si>
  <si>
    <t>Всего</t>
  </si>
  <si>
    <t>% исполнения от первоначального плана</t>
  </si>
  <si>
    <t>2015 год (факт)</t>
  </si>
  <si>
    <t>% исполнения от уточненного плана</t>
  </si>
  <si>
    <t>2015 год (уточненный план)</t>
  </si>
  <si>
    <t>Закон 107-ЗРТ от 27.11.14 на 2015 г.
(первоначальный план)</t>
  </si>
  <si>
    <r>
      <t xml:space="preserve">Пояснения различий между первоначально утвержденными показателями и их фактическими значениями
</t>
    </r>
    <r>
      <rPr>
        <i/>
        <sz val="14"/>
        <rFont val="Times New Roman"/>
        <family val="1"/>
        <charset val="204"/>
      </rPr>
      <t>(в случаях, если такие отклонения составили 5% и более, как в большую, так и в меньшую сторону, от первоначально утвержденного значения)</t>
    </r>
  </si>
  <si>
    <t>% уточн. план к закону</t>
  </si>
  <si>
    <t xml:space="preserve">Оплата труда педагогических работников осуществлена в соответствии с уточненными "дорожными картами", осуществлена корректировка резерва на повышение заработной платы </t>
  </si>
  <si>
    <t>Расходы осуществлены исходя из фактического количества молодых специалистов</t>
  </si>
  <si>
    <t>Гранты, предусмотренные в бюджете Республики Татарстан на 2015 год как межбюджетные трансферты направлены в государственное учреждение, а также на социальное обеспечение и иные выплаты населению</t>
  </si>
  <si>
    <t xml:space="preserve">Увеличение объема субсидий местным бюджетам обусловлено выделением средств из федерального бюджета в сумме 357 843,0 тыс.рублей и дополнительным выделением средств из бюджета РТ в сумме 253 028,5 тыс.рублей на реализацию мероприятий указанной подпрограммы (улучшение жилищных условий граждан, проживающих в сельской местности, в т.ч. молодых семей и молодых специалистов, комплексное обустройство площадок под компактную жилищную застройку, предоставление грантов на поддержку инициатив граждан, проживающих в сельской местности) </t>
  </si>
  <si>
    <t>Отклонение обусловлено  выделением субсидий из бюджета Республики Татарстан муниципальным образованиям Республики Татарстан на строительство, реконструкцию объектов социально-общественной инфраструктуры</t>
  </si>
  <si>
    <t xml:space="preserve">Увеличение объема субсидий местным бюджетам обусловлено выделением средств из бюджета РТ на природоохранные мероприятия (строительство полигона твердых бытовых отходов в г.Нижнекамске, ликвидация объектов накопленного экологического ущерба в г.Казани и г.Набережные Челны) </t>
  </si>
  <si>
    <t xml:space="preserve">Отклонение обусловлено выделением субсидий муниципальным образованиям на закупку трамваев и троллейбусов   и  возмещение убытков   транспортных организаций, осуществляющих муниципальные перевозки пассажиров по регулируемым тарифам </t>
  </si>
  <si>
    <t>Отклонение  обусловлено выделением субсидий бюджетам муниципальных образований в целях закупки  автобусов  и коммунальной техники, работающей на газомоторном топливе, в том числе за счет субсидий из федерального бюджета  554,241,4 млн. рублей, бюджета РТ -103,5 млн. рублей</t>
  </si>
  <si>
    <t>Отклонение обусловлено   выделением субсидии из бюджета Республики Татарстан муниципальному образованию г.Казани на приведение в нормативное состояние автомобильных дорог г.Казани</t>
  </si>
  <si>
    <t xml:space="preserve">Отклонение   связано с принятием решения о выделении средств  из бюджета Республики Татарстан на проведение оценки стоимости аварийного жилищного фонда </t>
  </si>
  <si>
    <t>Отклонение связано с принятием решения о создании ГБУ МФЦ  с филиальной сетью  и ликвидацией  МБУ МФЦ.</t>
  </si>
  <si>
    <t xml:space="preserve">1. По подпрограмме "Организация отдыха детей и молодежи" средства на ее реализацию на 1.01.2015г  в полном объеме были учтены по ведомству "Министерство по делам молодежи и спорту РТ". Согласно постановлению КМ РТ от 17.04.2015 №263 внесены изменения в части перераспределения бюджетных ассигнований по исполнителям и доведения до муниципальных образований, что повлекло увеличение плановых назначений.
2.По подпрограмме "Развитие физической культуры и спорта на 2014-2020 годы"  отклонение первоначального утвержденных плановых показателей от фактических связано  с поступлением дополнительных средств из федерального бюджета на 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Федерации.
3. По подпрограмме "Бюджетные инвестиции и капитальный ремонт социальной и инженерной инфраструктуры в рамках государственной программы "Развитие молодежной политики, физической культуры и спорта в РТ на 2014-2020 годы" отклонение первоначально утвержденных  показателей от фактических связано  с поступлением дополнительных средств из федерального бюджета на приобретение оборудования для быстровозводимых физкультурно-оздоровительных комплексов, а также  увеличением бюджетных инвестиций и проведением  капитального ремонта  объектов спортивной инфраструктуры. </t>
  </si>
  <si>
    <t xml:space="preserve">Уточнение плановых показателей  связано с  внесением изменений в Республиканскую адресную программу  переселения граждан из аварийного жилищного фонда и  произведено за счет возврата дебиторской задолженности </t>
  </si>
  <si>
    <t>Сведения о предоставлении субсидий местным бюджетам в 2015 году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</si>
</sst>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/>
    <xf numFmtId="0" fontId="2" fillId="0" borderId="0" xfId="2" applyFont="1"/>
    <xf numFmtId="0" fontId="3" fillId="0" borderId="0" xfId="2" applyFont="1"/>
    <xf numFmtId="0" fontId="6" fillId="0" borderId="0" xfId="2" applyFont="1"/>
    <xf numFmtId="0" fontId="6" fillId="0" borderId="0" xfId="2" applyFont="1" applyAlignment="1">
      <alignment horizontal="right"/>
    </xf>
    <xf numFmtId="164" fontId="6" fillId="0" borderId="1" xfId="2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justify" vertical="top"/>
    </xf>
    <xf numFmtId="49" fontId="6" fillId="0" borderId="1" xfId="0" applyNumberFormat="1" applyFont="1" applyBorder="1" applyAlignment="1">
      <alignment horizontal="left" vertical="top" wrapText="1"/>
    </xf>
    <xf numFmtId="0" fontId="5" fillId="0" borderId="1" xfId="2" applyFont="1" applyBorder="1" applyAlignment="1">
      <alignment vertical="top"/>
    </xf>
    <xf numFmtId="165" fontId="5" fillId="0" borderId="1" xfId="1" applyNumberFormat="1" applyFont="1" applyBorder="1" applyAlignment="1">
      <alignment horizontal="center"/>
    </xf>
    <xf numFmtId="0" fontId="6" fillId="0" borderId="1" xfId="2" applyFont="1" applyBorder="1" applyAlignment="1">
      <alignment horizontal="justify" vertical="top" wrapText="1"/>
    </xf>
    <xf numFmtId="0" fontId="6" fillId="0" borderId="0" xfId="2" applyFont="1" applyAlignment="1">
      <alignment vertical="top"/>
    </xf>
    <xf numFmtId="0" fontId="5" fillId="0" borderId="1" xfId="2" applyFont="1" applyBorder="1" applyAlignment="1">
      <alignment horizontal="justify" vertical="top" wrapText="1"/>
    </xf>
    <xf numFmtId="0" fontId="2" fillId="0" borderId="0" xfId="2" applyAlignment="1">
      <alignment vertical="top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2" borderId="0" xfId="2" applyFont="1" applyFill="1"/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2" fillId="2" borderId="0" xfId="2" applyFill="1"/>
  </cellXfs>
  <cellStyles count="11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Финансовый" xfId="1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view="pageBreakPreview" zoomScale="70" zoomScaleNormal="100" zoomScaleSheetLayoutView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ColWidth="9.140625" defaultRowHeight="18.75" x14ac:dyDescent="0.3"/>
  <cols>
    <col min="1" max="1" width="83.7109375" style="1" customWidth="1"/>
    <col min="2" max="2" width="21.7109375" style="1" customWidth="1"/>
    <col min="3" max="4" width="19.7109375" style="1" customWidth="1"/>
    <col min="5" max="5" width="17.7109375" style="1" customWidth="1"/>
    <col min="6" max="6" width="10.85546875" style="1" customWidth="1"/>
    <col min="7" max="7" width="15.7109375" style="1" customWidth="1"/>
    <col min="8" max="8" width="15.5703125" style="26" customWidth="1"/>
    <col min="9" max="9" width="90.85546875" style="16" customWidth="1"/>
    <col min="10" max="16384" width="9.140625" style="1"/>
  </cols>
  <sheetData>
    <row r="2" spans="1:9" x14ac:dyDescent="0.3">
      <c r="A2" s="19" t="s">
        <v>41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4"/>
      <c r="B3" s="4"/>
      <c r="C3" s="4"/>
      <c r="D3" s="5"/>
      <c r="E3" s="5"/>
      <c r="F3" s="4"/>
      <c r="G3" s="4"/>
      <c r="H3" s="22"/>
      <c r="I3" s="14"/>
    </row>
    <row r="4" spans="1:9" ht="33" customHeight="1" x14ac:dyDescent="0.2">
      <c r="A4" s="20" t="s">
        <v>0</v>
      </c>
      <c r="B4" s="21" t="s">
        <v>25</v>
      </c>
      <c r="C4" s="21" t="s">
        <v>24</v>
      </c>
      <c r="D4" s="21" t="s">
        <v>22</v>
      </c>
      <c r="E4" s="21" t="s">
        <v>1</v>
      </c>
      <c r="F4" s="21" t="s">
        <v>27</v>
      </c>
      <c r="G4" s="21" t="s">
        <v>23</v>
      </c>
      <c r="H4" s="23" t="s">
        <v>21</v>
      </c>
      <c r="I4" s="17" t="s">
        <v>26</v>
      </c>
    </row>
    <row r="5" spans="1:9" ht="84.75" customHeight="1" x14ac:dyDescent="0.2">
      <c r="A5" s="20"/>
      <c r="B5" s="21"/>
      <c r="C5" s="21"/>
      <c r="D5" s="21"/>
      <c r="E5" s="21"/>
      <c r="F5" s="21"/>
      <c r="G5" s="21"/>
      <c r="H5" s="23"/>
      <c r="I5" s="18"/>
    </row>
    <row r="6" spans="1:9" s="2" customFormat="1" ht="75" x14ac:dyDescent="0.3">
      <c r="A6" s="9" t="s">
        <v>2</v>
      </c>
      <c r="B6" s="6">
        <v>1187798.8</v>
      </c>
      <c r="C6" s="6">
        <v>1169241.6000000001</v>
      </c>
      <c r="D6" s="6">
        <v>1169241.6000000001</v>
      </c>
      <c r="E6" s="6">
        <f t="shared" ref="E6:E23" si="0">C6-B6</f>
        <v>-18557.199999999953</v>
      </c>
      <c r="F6" s="6">
        <f>C6/B6*100</f>
        <v>98.437681533269782</v>
      </c>
      <c r="G6" s="6">
        <f>D6/C6*100</f>
        <v>100</v>
      </c>
      <c r="H6" s="24">
        <f>D6/B6*100</f>
        <v>98.437681533269782</v>
      </c>
      <c r="I6" s="13"/>
    </row>
    <row r="7" spans="1:9" s="2" customFormat="1" ht="194.25" customHeight="1" x14ac:dyDescent="0.3">
      <c r="A7" s="9" t="s">
        <v>3</v>
      </c>
      <c r="B7" s="6">
        <v>7162420.7000000002</v>
      </c>
      <c r="C7" s="6">
        <v>6677595.4000000004</v>
      </c>
      <c r="D7" s="6">
        <v>6677595.4000000004</v>
      </c>
      <c r="E7" s="6">
        <f t="shared" si="0"/>
        <v>-484825.29999999981</v>
      </c>
      <c r="F7" s="6">
        <f>C7/B7*100</f>
        <v>93.230985440439156</v>
      </c>
      <c r="G7" s="6">
        <f>D7/C7*100</f>
        <v>100</v>
      </c>
      <c r="H7" s="24">
        <f>D7/B7*100</f>
        <v>93.230985440439156</v>
      </c>
      <c r="I7" s="13" t="s">
        <v>28</v>
      </c>
    </row>
    <row r="8" spans="1:9" s="2" customFormat="1" ht="179.25" customHeight="1" x14ac:dyDescent="0.3">
      <c r="A8" s="9" t="s">
        <v>4</v>
      </c>
      <c r="B8" s="6">
        <v>0</v>
      </c>
      <c r="C8" s="6">
        <v>610871.5</v>
      </c>
      <c r="D8" s="6">
        <v>610871.5</v>
      </c>
      <c r="E8" s="6">
        <f t="shared" si="0"/>
        <v>610871.5</v>
      </c>
      <c r="F8" s="6"/>
      <c r="G8" s="6">
        <f t="shared" ref="G8:G21" si="1">D8/C8*100</f>
        <v>100</v>
      </c>
      <c r="H8" s="24"/>
      <c r="I8" s="13" t="s">
        <v>31</v>
      </c>
    </row>
    <row r="9" spans="1:9" s="2" customFormat="1" ht="409.5" x14ac:dyDescent="0.3">
      <c r="A9" s="9" t="s">
        <v>5</v>
      </c>
      <c r="B9" s="6">
        <f>43500+68320.1</f>
        <v>111820.1</v>
      </c>
      <c r="C9" s="6">
        <v>750046</v>
      </c>
      <c r="D9" s="6">
        <v>750046</v>
      </c>
      <c r="E9" s="6">
        <f t="shared" si="0"/>
        <v>638225.9</v>
      </c>
      <c r="F9" s="6">
        <f>C9/B9*100</f>
        <v>670.76133897215254</v>
      </c>
      <c r="G9" s="6">
        <f t="shared" si="1"/>
        <v>100</v>
      </c>
      <c r="H9" s="24">
        <f>D9/B9*100</f>
        <v>670.76133897215254</v>
      </c>
      <c r="I9" s="13" t="s">
        <v>39</v>
      </c>
    </row>
    <row r="10" spans="1:9" s="2" customFormat="1" ht="75" x14ac:dyDescent="0.3">
      <c r="A10" s="9" t="s">
        <v>6</v>
      </c>
      <c r="B10" s="6">
        <v>1159153</v>
      </c>
      <c r="C10" s="6">
        <f>1312427.3+58156.2</f>
        <v>1370583.5</v>
      </c>
      <c r="D10" s="6">
        <f>1312427.3+58156.2</f>
        <v>1370583.5</v>
      </c>
      <c r="E10" s="6">
        <f t="shared" si="0"/>
        <v>211430.5</v>
      </c>
      <c r="F10" s="6">
        <f>C10/B10*100</f>
        <v>118.24008564874524</v>
      </c>
      <c r="G10" s="6">
        <f t="shared" si="1"/>
        <v>100</v>
      </c>
      <c r="H10" s="24">
        <f>D10/B10*100</f>
        <v>118.24008564874524</v>
      </c>
      <c r="I10" s="13" t="s">
        <v>40</v>
      </c>
    </row>
    <row r="11" spans="1:9" s="2" customFormat="1" ht="75" x14ac:dyDescent="0.3">
      <c r="A11" s="9" t="s">
        <v>7</v>
      </c>
      <c r="B11" s="6">
        <v>0</v>
      </c>
      <c r="C11" s="6">
        <v>73268</v>
      </c>
      <c r="D11" s="6">
        <v>73268</v>
      </c>
      <c r="E11" s="6">
        <f t="shared" si="0"/>
        <v>73268</v>
      </c>
      <c r="F11" s="6"/>
      <c r="G11" s="6">
        <f t="shared" si="1"/>
        <v>100</v>
      </c>
      <c r="H11" s="24"/>
      <c r="I11" s="13" t="s">
        <v>32</v>
      </c>
    </row>
    <row r="12" spans="1:9" s="2" customFormat="1" ht="93.75" x14ac:dyDescent="0.3">
      <c r="A12" s="9" t="s">
        <v>8</v>
      </c>
      <c r="B12" s="6">
        <v>46418</v>
      </c>
      <c r="C12" s="6">
        <v>133312.79999999999</v>
      </c>
      <c r="D12" s="6">
        <v>133312.79999999999</v>
      </c>
      <c r="E12" s="6">
        <f t="shared" si="0"/>
        <v>86894.799999999988</v>
      </c>
      <c r="F12" s="6">
        <f>C12/B12*100</f>
        <v>287.20065491835061</v>
      </c>
      <c r="G12" s="6">
        <f t="shared" si="1"/>
        <v>100</v>
      </c>
      <c r="H12" s="24">
        <f>D12/B12*100</f>
        <v>287.20065491835061</v>
      </c>
      <c r="I12" s="13" t="s">
        <v>33</v>
      </c>
    </row>
    <row r="13" spans="1:9" s="2" customFormat="1" ht="75" x14ac:dyDescent="0.3">
      <c r="A13" s="10" t="s">
        <v>9</v>
      </c>
      <c r="B13" s="6">
        <v>269612.79999999999</v>
      </c>
      <c r="C13" s="6">
        <v>470032.4</v>
      </c>
      <c r="D13" s="6">
        <v>470032.4</v>
      </c>
      <c r="E13" s="6">
        <f t="shared" si="0"/>
        <v>200419.60000000003</v>
      </c>
      <c r="F13" s="6">
        <f>C13/B13*100</f>
        <v>174.33608493365301</v>
      </c>
      <c r="G13" s="6">
        <f t="shared" si="1"/>
        <v>100</v>
      </c>
      <c r="H13" s="24">
        <f>D13/B13*100</f>
        <v>174.33608493365301</v>
      </c>
      <c r="I13" s="13" t="s">
        <v>34</v>
      </c>
    </row>
    <row r="14" spans="1:9" s="2" customFormat="1" ht="93.75" x14ac:dyDescent="0.3">
      <c r="A14" s="10" t="s">
        <v>10</v>
      </c>
      <c r="B14" s="6">
        <v>0</v>
      </c>
      <c r="C14" s="6">
        <v>657741.4</v>
      </c>
      <c r="D14" s="6">
        <v>657741.4</v>
      </c>
      <c r="E14" s="6">
        <f t="shared" si="0"/>
        <v>657741.4</v>
      </c>
      <c r="F14" s="6"/>
      <c r="G14" s="6">
        <f t="shared" si="1"/>
        <v>100</v>
      </c>
      <c r="H14" s="24"/>
      <c r="I14" s="13" t="s">
        <v>35</v>
      </c>
    </row>
    <row r="15" spans="1:9" s="2" customFormat="1" ht="56.25" x14ac:dyDescent="0.3">
      <c r="A15" s="10" t="s">
        <v>11</v>
      </c>
      <c r="B15" s="6">
        <v>0</v>
      </c>
      <c r="C15" s="6">
        <v>200000</v>
      </c>
      <c r="D15" s="6">
        <v>200000</v>
      </c>
      <c r="E15" s="6">
        <f t="shared" si="0"/>
        <v>200000</v>
      </c>
      <c r="F15" s="6"/>
      <c r="G15" s="6">
        <f t="shared" si="1"/>
        <v>100</v>
      </c>
      <c r="H15" s="24"/>
      <c r="I15" s="13" t="s">
        <v>36</v>
      </c>
    </row>
    <row r="16" spans="1:9" s="2" customFormat="1" ht="37.5" x14ac:dyDescent="0.3">
      <c r="A16" s="9" t="s">
        <v>12</v>
      </c>
      <c r="B16" s="6">
        <v>49717.3</v>
      </c>
      <c r="C16" s="6">
        <v>36437.9</v>
      </c>
      <c r="D16" s="6">
        <v>36366</v>
      </c>
      <c r="E16" s="6">
        <f t="shared" si="0"/>
        <v>-13279.400000000001</v>
      </c>
      <c r="F16" s="6">
        <f>C16/B16*100</f>
        <v>73.290182692945919</v>
      </c>
      <c r="G16" s="6">
        <f t="shared" si="1"/>
        <v>99.80267798089352</v>
      </c>
      <c r="H16" s="24">
        <f>D16/B16*100</f>
        <v>73.145565024649358</v>
      </c>
      <c r="I16" s="13" t="s">
        <v>29</v>
      </c>
    </row>
    <row r="17" spans="1:9" s="2" customFormat="1" ht="75" x14ac:dyDescent="0.3">
      <c r="A17" s="9" t="s">
        <v>13</v>
      </c>
      <c r="B17" s="6">
        <v>50000</v>
      </c>
      <c r="C17" s="6">
        <v>60365.599999999999</v>
      </c>
      <c r="D17" s="6">
        <v>60365.599999999999</v>
      </c>
      <c r="E17" s="6">
        <f t="shared" si="0"/>
        <v>10365.599999999999</v>
      </c>
      <c r="F17" s="6">
        <f>C17/B17*100</f>
        <v>120.7312</v>
      </c>
      <c r="G17" s="6">
        <f t="shared" si="1"/>
        <v>100</v>
      </c>
      <c r="H17" s="24">
        <f>D17/B17*100</f>
        <v>120.7312</v>
      </c>
      <c r="I17" s="13" t="s">
        <v>37</v>
      </c>
    </row>
    <row r="18" spans="1:9" s="2" customFormat="1" ht="37.5" hidden="1" x14ac:dyDescent="0.3">
      <c r="A18" s="9" t="s">
        <v>14</v>
      </c>
      <c r="B18" s="6"/>
      <c r="C18" s="6"/>
      <c r="D18" s="6"/>
      <c r="E18" s="6">
        <f t="shared" si="0"/>
        <v>0</v>
      </c>
      <c r="F18" s="6" t="e">
        <f>C18/B18*100</f>
        <v>#DIV/0!</v>
      </c>
      <c r="G18" s="6" t="e">
        <f t="shared" si="1"/>
        <v>#DIV/0!</v>
      </c>
      <c r="H18" s="24" t="e">
        <f>D18/B18*100</f>
        <v>#DIV/0!</v>
      </c>
      <c r="I18" s="13"/>
    </row>
    <row r="19" spans="1:9" s="2" customFormat="1" ht="75" x14ac:dyDescent="0.3">
      <c r="A19" s="9" t="s">
        <v>15</v>
      </c>
      <c r="B19" s="6">
        <f>11502.3+7000</f>
        <v>18502.3</v>
      </c>
      <c r="C19" s="6">
        <v>11502.3</v>
      </c>
      <c r="D19" s="6">
        <v>11502.3</v>
      </c>
      <c r="E19" s="6">
        <f t="shared" si="0"/>
        <v>-7000</v>
      </c>
      <c r="F19" s="6">
        <f>C19/B19*100</f>
        <v>62.166865741015975</v>
      </c>
      <c r="G19" s="6">
        <f t="shared" si="1"/>
        <v>100</v>
      </c>
      <c r="H19" s="24">
        <f>D19/B19*100</f>
        <v>62.166865741015975</v>
      </c>
      <c r="I19" s="13" t="s">
        <v>30</v>
      </c>
    </row>
    <row r="20" spans="1:9" s="2" customFormat="1" ht="56.25" x14ac:dyDescent="0.3">
      <c r="A20" s="9" t="s">
        <v>16</v>
      </c>
      <c r="B20" s="6">
        <v>67372.5</v>
      </c>
      <c r="C20" s="6">
        <v>67372.5</v>
      </c>
      <c r="D20" s="6">
        <v>67021.5</v>
      </c>
      <c r="E20" s="6">
        <f t="shared" si="0"/>
        <v>0</v>
      </c>
      <c r="F20" s="6">
        <f>C20/B20*100</f>
        <v>100</v>
      </c>
      <c r="G20" s="6">
        <f t="shared" si="1"/>
        <v>99.479015918958041</v>
      </c>
      <c r="H20" s="24">
        <f>D20/B20*100</f>
        <v>99.479015918958041</v>
      </c>
      <c r="I20" s="13"/>
    </row>
    <row r="21" spans="1:9" s="2" customFormat="1" ht="37.5" x14ac:dyDescent="0.3">
      <c r="A21" s="9" t="s">
        <v>17</v>
      </c>
      <c r="B21" s="6">
        <v>0</v>
      </c>
      <c r="C21" s="6">
        <v>1800</v>
      </c>
      <c r="D21" s="6">
        <v>1800</v>
      </c>
      <c r="E21" s="6">
        <f t="shared" si="0"/>
        <v>1800</v>
      </c>
      <c r="F21" s="6"/>
      <c r="G21" s="6">
        <f t="shared" si="1"/>
        <v>100</v>
      </c>
      <c r="H21" s="24"/>
      <c r="I21" s="13"/>
    </row>
    <row r="22" spans="1:9" s="2" customFormat="1" ht="37.5" x14ac:dyDescent="0.3">
      <c r="A22" s="9" t="s">
        <v>18</v>
      </c>
      <c r="B22" s="6">
        <v>123960</v>
      </c>
      <c r="C22" s="6">
        <v>0</v>
      </c>
      <c r="D22" s="6">
        <v>0</v>
      </c>
      <c r="E22" s="6">
        <f t="shared" si="0"/>
        <v>-123960</v>
      </c>
      <c r="F22" s="6">
        <f>C22/B22*100</f>
        <v>0</v>
      </c>
      <c r="G22" s="6"/>
      <c r="H22" s="24">
        <f>D22/B22*100</f>
        <v>0</v>
      </c>
      <c r="I22" s="13" t="s">
        <v>38</v>
      </c>
    </row>
    <row r="23" spans="1:9" s="2" customFormat="1" ht="56.25" x14ac:dyDescent="0.3">
      <c r="A23" s="9" t="s">
        <v>19</v>
      </c>
      <c r="B23" s="6">
        <v>0</v>
      </c>
      <c r="C23" s="6">
        <f>177593.2+4125+767.4</f>
        <v>182485.6</v>
      </c>
      <c r="D23" s="6">
        <v>182485.6</v>
      </c>
      <c r="E23" s="6">
        <f t="shared" si="0"/>
        <v>182485.6</v>
      </c>
      <c r="F23" s="6"/>
      <c r="G23" s="6">
        <f>D23/C23*100</f>
        <v>100</v>
      </c>
      <c r="H23" s="24"/>
      <c r="I23" s="13"/>
    </row>
    <row r="24" spans="1:9" s="3" customFormat="1" x14ac:dyDescent="0.3">
      <c r="A24" s="11" t="s">
        <v>20</v>
      </c>
      <c r="B24" s="12">
        <f>SUM(B6:B23)</f>
        <v>10246775.500000002</v>
      </c>
      <c r="C24" s="12">
        <f>SUM(C6:C23)</f>
        <v>12472656.500000002</v>
      </c>
      <c r="D24" s="12">
        <f>SUM(D6:D23)</f>
        <v>12472233.600000001</v>
      </c>
      <c r="E24" s="12">
        <f>SUM(E6:E23)</f>
        <v>2225881.0000000005</v>
      </c>
      <c r="F24" s="7"/>
      <c r="G24" s="8">
        <f>D24/C24*100</f>
        <v>99.996609383093329</v>
      </c>
      <c r="H24" s="25">
        <f>D24/B24*100</f>
        <v>121.71861870107332</v>
      </c>
      <c r="I24" s="15"/>
    </row>
  </sheetData>
  <mergeCells count="10">
    <mergeCell ref="I4:I5"/>
    <mergeCell ref="A4:A5"/>
    <mergeCell ref="B4:B5"/>
    <mergeCell ref="C4:C5"/>
    <mergeCell ref="E4:E5"/>
    <mergeCell ref="F4:F5"/>
    <mergeCell ref="D4:D5"/>
    <mergeCell ref="G4:G5"/>
    <mergeCell ref="H4:H5"/>
    <mergeCell ref="A2:I2"/>
  </mergeCells>
  <printOptions gridLines="1"/>
  <pageMargins left="0.55118110236220474" right="0.27559055118110237" top="0.31496062992125984" bottom="0.27559055118110237" header="0.15748031496062992" footer="0.15748031496062992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сравн. утв. план и факт</vt:lpstr>
      <vt:lpstr>'сравн. утв. план и факт'!Заголовки_для_печати</vt:lpstr>
      <vt:lpstr>'сравн. утв. план и факт'!Область_печати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Кабирова Айгуль</cp:lastModifiedBy>
  <cp:lastPrinted>2016-06-22T13:31:30Z</cp:lastPrinted>
  <dcterms:created xsi:type="dcterms:W3CDTF">2016-06-16T08:18:39Z</dcterms:created>
  <dcterms:modified xsi:type="dcterms:W3CDTF">2016-06-23T06:17:31Z</dcterms:modified>
</cp:coreProperties>
</file>